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10" yWindow="65266" windowWidth="15195" windowHeight="11640" activeTab="4"/>
  </bookViews>
  <sheets>
    <sheet name="DAC1_2012" sheetId="1" r:id="rId1"/>
    <sheet name="Dac2a_2012out_E" sheetId="2" r:id="rId2"/>
    <sheet name="Dac3a_2011out_E" sheetId="3" r:id="rId3"/>
    <sheet name="Dac5_out_E" sheetId="4" r:id="rId4"/>
    <sheet name="Dac5_out_E (disb.)" sheetId="5" r:id="rId5"/>
    <sheet name="Dac7b_2012out_E" sheetId="6" r:id="rId6"/>
  </sheets>
  <definedNames>
    <definedName name="_Dist_Values" localSheetId="5" hidden="1">'Dac7b_2012out_E'!$S$40</definedName>
    <definedName name="_Fill" localSheetId="5" hidden="1">'Dac7b_2012out_E'!#REF!</definedName>
    <definedName name="_Regression_Int" localSheetId="5" hidden="1">1</definedName>
    <definedName name="ALL" localSheetId="1">'Dac2a_2012out_E'!$A$14:$T$294</definedName>
    <definedName name="ALL" localSheetId="2">'Dac3a_2011out_E'!$A$16:$H$299</definedName>
    <definedName name="ALL" localSheetId="4">'Dac5_out_E (disb.)'!$A$17:$F$76</definedName>
    <definedName name="ALL">'Dac5_out_E'!$A$17:$F$76</definedName>
    <definedName name="_xlnm.Print_Titles" localSheetId="0">'DAC1_2012'!$1:$8</definedName>
    <definedName name="_xlnm.Print_Titles" localSheetId="1">'Dac2a_2012out_E'!$1:$12</definedName>
    <definedName name="_xlnm.Print_Titles" localSheetId="2">'Dac3a_2011out_E'!$1:$15</definedName>
    <definedName name="_xlnm.Print_Titles" localSheetId="3">'Dac5_out_E'!$1:$18</definedName>
    <definedName name="_xlnm.Print_Titles" localSheetId="4">'Dac5_out_E (disb.)'!$1:$18</definedName>
    <definedName name="_xlnm.Print_Titles" localSheetId="5">'Dac7b_2012out_E'!$1:$17</definedName>
    <definedName name="_xlnm.Print_Area" localSheetId="0">'DAC1_2012'!$A$1:$J$130</definedName>
    <definedName name="_xlnm.Print_Area" localSheetId="1">'Dac2a_2012out_E'!$A$13:$T$292</definedName>
    <definedName name="_xlnm.Print_Area" localSheetId="2">'Dac3a_2011out_E'!$A$16:$H$299</definedName>
    <definedName name="_xlnm.Print_Area" localSheetId="3">'Dac5_out_E'!$A$19:$F$78</definedName>
    <definedName name="_xlnm.Print_Area" localSheetId="4">'Dac5_out_E (disb.)'!$A$19:$F$77</definedName>
    <definedName name="_xlnm.Print_Area" localSheetId="5">'Dac7b_2012out_E'!$A$18:$F$33</definedName>
    <definedName name="Print_Area_MI" localSheetId="1">'Dac2a_2012out_E'!$A$14:$T$294</definedName>
    <definedName name="Print_Area_MI" localSheetId="2">'Dac3a_2011out_E'!$A$16:$H$299</definedName>
    <definedName name="Print_Area_MI" localSheetId="4">'Dac5_out_E (disb.)'!$A$19:$F$77</definedName>
    <definedName name="Print_Area_MI" localSheetId="5">'Dac7b_2012out_E'!$A$2:$F$32</definedName>
    <definedName name="Print_Area_MI">'Dac5_out_E'!$A$19:$F$78</definedName>
    <definedName name="Print_Titles_MI" localSheetId="1">'Dac2a_2012out_E'!$1:$13</definedName>
    <definedName name="Print_Titles_MI" localSheetId="2">'Dac3a_2011out_E'!$1:$15</definedName>
    <definedName name="Print_Titles_MI" localSheetId="4">'Dac5_out_E (disb.)'!$1:$18</definedName>
    <definedName name="Print_Titles_MI" localSheetId="5">'Dac7b_2012out_E'!$2:$17</definedName>
    <definedName name="Print_Titles_MI">'Dac5_out_E'!$1:$18</definedName>
    <definedName name="TITLES" localSheetId="1">'Dac2a_2012out_E'!$A$1:$T$13</definedName>
    <definedName name="TITLES">'Dac3a_2011out_E'!$A$1:$H$15</definedName>
    <definedName name="ZCode1" localSheetId="1">'Dac2a_2012out_E'!$B$16</definedName>
    <definedName name="ZCode1" localSheetId="2">'Dac3a_2011out_E'!$B$18</definedName>
    <definedName name="ZCode1" localSheetId="3">'Dac5_out_E'!$C$20</definedName>
    <definedName name="ZCode1" localSheetId="4">'Dac5_out_E (disb.)'!$C$20</definedName>
    <definedName name="ZCode1" localSheetId="5">'Dac7b_2012out_E'!$B$18</definedName>
    <definedName name="ZCode1">#REF!</definedName>
    <definedName name="ZCode2" localSheetId="1">'Dac2a_2012out_E'!#REF!</definedName>
    <definedName name="ZCode2" localSheetId="2">'Dac3a_2011out_E'!#REF!</definedName>
    <definedName name="ZCode2" localSheetId="4">'Dac5_out_E (disb.)'!#REF!</definedName>
    <definedName name="ZCode2" localSheetId="5">'Dac7b_2012out_E'!$B$28</definedName>
    <definedName name="ZCode2">'Dac5_out_E'!#REF!</definedName>
    <definedName name="ZComm_or_Disb" localSheetId="4">'Dac5_out_E (disb.)'!#REF!</definedName>
    <definedName name="ZComm_or_Disb">'Dac5_out_E'!#REF!</definedName>
    <definedName name="ZDate" localSheetId="1">'Dac2a_2012out_E'!#REF!</definedName>
    <definedName name="ZDate" localSheetId="2">'Dac3a_2011out_E'!$H$5</definedName>
    <definedName name="ZDate" localSheetId="3">'Dac5_out_E'!#REF!</definedName>
    <definedName name="ZDate" localSheetId="4">'Dac5_out_E (disb.)'!#REF!</definedName>
    <definedName name="ZDate" localSheetId="5">'Dac7b_2012out_E'!$F$5</definedName>
    <definedName name="zDate">#REF!</definedName>
    <definedName name="ZDonor" localSheetId="1">'Dac2a_2012out_E'!$T$1</definedName>
    <definedName name="ZDonor" localSheetId="2">'Dac3a_2011out_E'!$H$1</definedName>
    <definedName name="ZDonor" localSheetId="3">'Dac5_out_E'!$F$1</definedName>
    <definedName name="ZDonor" localSheetId="4">'Dac5_out_E (disb.)'!$F$1</definedName>
    <definedName name="ZDonor" localSheetId="5">'Dac7b_2012out_E'!$F$1</definedName>
    <definedName name="zDonor">#REF!</definedName>
    <definedName name="ZHeader" localSheetId="1">'Dac2a_2012out_E'!$C$6:$T$6</definedName>
    <definedName name="ZHeader" localSheetId="2">'Dac3a_2011out_E'!$C$9:$H$9</definedName>
    <definedName name="ZHeader" localSheetId="3">'Dac5_out_E'!$D$9:$F$9</definedName>
    <definedName name="ZHeader" localSheetId="4">'Dac5_out_E (disb.)'!$D$9:$F$9</definedName>
    <definedName name="ZHeader" localSheetId="5">'Dac7b_2012out_E'!$C$11:$F$11</definedName>
    <definedName name="zHeader">#REF!</definedName>
    <definedName name="ZYear" localSheetId="1">'Dac2a_2012out_E'!$T$3</definedName>
    <definedName name="ZYear" localSheetId="2">'Dac3a_2011out_E'!$H$3</definedName>
    <definedName name="ZYear" localSheetId="3">'Dac5_out_E'!$F$3</definedName>
    <definedName name="ZYear" localSheetId="4">'Dac5_out_E (disb.)'!$F$3</definedName>
    <definedName name="ZYear" localSheetId="5">'Dac7b_2012out_E'!$F$3</definedName>
    <definedName name="zYear">#REF!</definedName>
  </definedNames>
  <calcPr fullCalcOnLoad="1"/>
</workbook>
</file>

<file path=xl/sharedStrings.xml><?xml version="1.0" encoding="utf-8"?>
<sst xmlns="http://schemas.openxmlformats.org/spreadsheetml/2006/main" count="3049" uniqueCount="845">
  <si>
    <t>TABLE DAC 1</t>
  </si>
  <si>
    <t>Reporting country:</t>
  </si>
  <si>
    <t>???</t>
  </si>
  <si>
    <t>DISBURSEMENTS AND COMMITMENTS OF OFFICIAL AND PRIVATE FLOWS</t>
  </si>
  <si>
    <t>Period:</t>
  </si>
  <si>
    <t>Date:</t>
  </si>
  <si>
    <t>D I S B U R S E M E N T S</t>
  </si>
  <si>
    <t>COMMITMENTS</t>
  </si>
  <si>
    <t>Million US dollars</t>
  </si>
  <si>
    <t>-------- Amounts extended --------</t>
  </si>
  <si>
    <t>NET AMOUNTS</t>
  </si>
  <si>
    <t>Total commitments</t>
  </si>
  <si>
    <r>
      <t>Grants</t>
    </r>
    <r>
      <rPr>
        <vertAlign val="superscript"/>
        <sz val="8"/>
        <color indexed="14"/>
        <rFont val="Arial"/>
        <family val="2"/>
      </rPr>
      <t xml:space="preserve"> (1)</t>
    </r>
  </si>
  <si>
    <t>Non grants</t>
  </si>
  <si>
    <t>Total amounts extended</t>
  </si>
  <si>
    <t>KEY INDICATORS</t>
  </si>
  <si>
    <t>005</t>
  </si>
  <si>
    <t>/</t>
  </si>
  <si>
    <t>GNI</t>
  </si>
  <si>
    <t>001</t>
  </si>
  <si>
    <t>ODA % GNI</t>
  </si>
  <si>
    <t>002</t>
  </si>
  <si>
    <t>TOTAL FLOWS % GNI</t>
  </si>
  <si>
    <t>003</t>
  </si>
  <si>
    <t>POPULATION (millions)</t>
  </si>
  <si>
    <t>004</t>
  </si>
  <si>
    <t>TOTAL OFFICIAL AND PRIVATE FLOWS (I+II+III+IV)</t>
  </si>
  <si>
    <t>1010</t>
  </si>
  <si>
    <t>1015</t>
  </si>
  <si>
    <t>1.  Budget support</t>
  </si>
  <si>
    <t>1100</t>
  </si>
  <si>
    <t xml:space="preserve">  1.1 General budget support</t>
  </si>
  <si>
    <t>1110</t>
  </si>
  <si>
    <t xml:space="preserve">  1.2 Sector budget support</t>
  </si>
  <si>
    <t>1120</t>
  </si>
  <si>
    <t>2.  Bilateral core support &amp; pooled programmes &amp; funds</t>
  </si>
  <si>
    <t>1200</t>
  </si>
  <si>
    <t>1210</t>
  </si>
  <si>
    <t>1211</t>
  </si>
  <si>
    <t>1212</t>
  </si>
  <si>
    <t xml:space="preserve">       c) Core support to Public-Private Partnerships (including networks)</t>
  </si>
  <si>
    <t>1213</t>
  </si>
  <si>
    <t xml:space="preserve">       d) Other</t>
  </si>
  <si>
    <t>1214</t>
  </si>
  <si>
    <t xml:space="preserve">  2.2 Specific-purpose programmes &amp; funds managed by int'l org.</t>
  </si>
  <si>
    <t>1220</t>
  </si>
  <si>
    <t xml:space="preserve">  2.3 Basket funds/pooled funding</t>
  </si>
  <si>
    <t>1230</t>
  </si>
  <si>
    <t>3.  Project-type interventions</t>
  </si>
  <si>
    <t>1300</t>
  </si>
  <si>
    <t xml:space="preserve">  3.1 Investment projects</t>
  </si>
  <si>
    <t>1310</t>
  </si>
  <si>
    <t xml:space="preserve">            of which:  equities</t>
  </si>
  <si>
    <t>1311</t>
  </si>
  <si>
    <t xml:space="preserve">  3.2 Other projects</t>
  </si>
  <si>
    <t>1320</t>
  </si>
  <si>
    <t xml:space="preserve"> Memo:  Projects qualifying as programme-based approaches</t>
  </si>
  <si>
    <t>1330</t>
  </si>
  <si>
    <r>
      <t xml:space="preserve"> Memo:  Cost of donor experts incl. in project-type interventions</t>
    </r>
    <r>
      <rPr>
        <i/>
        <vertAlign val="superscript"/>
        <sz val="8"/>
        <rFont val="Arial"/>
        <family val="2"/>
      </rPr>
      <t xml:space="preserve"> (optional)</t>
    </r>
  </si>
  <si>
    <t>1301</t>
  </si>
  <si>
    <t>4.  Experts and other technical assistance</t>
  </si>
  <si>
    <t>1400</t>
  </si>
  <si>
    <t xml:space="preserve">  4.1 Donor country personnel</t>
  </si>
  <si>
    <t>1410</t>
  </si>
  <si>
    <t xml:space="preserve">  4.2 Other technical assistance</t>
  </si>
  <si>
    <t>1420</t>
  </si>
  <si>
    <t>5.  Scholarships and student costs in donor countries</t>
  </si>
  <si>
    <t>1500</t>
  </si>
  <si>
    <t xml:space="preserve">  5.1 Scholarships/training in donor country</t>
  </si>
  <si>
    <t>1510</t>
  </si>
  <si>
    <t xml:space="preserve">  5.2 Imputed student costs</t>
  </si>
  <si>
    <t>1520</t>
  </si>
  <si>
    <t>6.  Debt relief</t>
  </si>
  <si>
    <t>1600</t>
  </si>
  <si>
    <t xml:space="preserve">   6.1 Debt forgiveness and debt rescheduling</t>
  </si>
  <si>
    <t>1610</t>
  </si>
  <si>
    <t xml:space="preserve">       a) ODA claims (for rescheduling, only capitalised interest)</t>
  </si>
  <si>
    <t>1611</t>
  </si>
  <si>
    <t xml:space="preserve">       b) OOF claims</t>
  </si>
  <si>
    <t>1612</t>
  </si>
  <si>
    <t xml:space="preserve">       c) Private claims</t>
  </si>
  <si>
    <t>1613</t>
  </si>
  <si>
    <t xml:space="preserve">   Memo:   Grants for debt service reduction</t>
  </si>
  <si>
    <t>1614</t>
  </si>
  <si>
    <t xml:space="preserve">   6.2 Other action on debt</t>
  </si>
  <si>
    <t>1620</t>
  </si>
  <si>
    <t xml:space="preserve">       a) Service payments to third parties</t>
  </si>
  <si>
    <t>1621</t>
  </si>
  <si>
    <t xml:space="preserve">       b) Debt conversion</t>
  </si>
  <si>
    <t>1622</t>
  </si>
  <si>
    <t xml:space="preserve">       c) Debt buybacks</t>
  </si>
  <si>
    <t>1623</t>
  </si>
  <si>
    <t>1624</t>
  </si>
  <si>
    <t xml:space="preserve">   6.3 Offsetting entry for debt forgiveness (ODA claims, principal)</t>
  </si>
  <si>
    <t>1630</t>
  </si>
  <si>
    <t xml:space="preserve">   Memo:  Offsetting entry for forgiven interest (ODA claims, interest)</t>
  </si>
  <si>
    <t>1640</t>
  </si>
  <si>
    <t>7.  Administrative costs not included elsewhere</t>
  </si>
  <si>
    <t>1700</t>
  </si>
  <si>
    <t>8.  Other in-donor expenditures</t>
  </si>
  <si>
    <t>1800</t>
  </si>
  <si>
    <t xml:space="preserve">  8.1 Development awareness</t>
  </si>
  <si>
    <t>1810</t>
  </si>
  <si>
    <t xml:space="preserve">  8.2 Refugees in donor countries</t>
  </si>
  <si>
    <t>1820</t>
  </si>
  <si>
    <t>1900</t>
  </si>
  <si>
    <t>Memo items:</t>
  </si>
  <si>
    <t xml:space="preserve">  Programme-based approaches (PBAs)</t>
  </si>
  <si>
    <t>1901</t>
  </si>
  <si>
    <t xml:space="preserve">  Free-standing technical co-operation (FTC)</t>
  </si>
  <si>
    <t>1902</t>
  </si>
  <si>
    <t xml:space="preserve">  ODA channelled through private entities (as distinct from support to private sources)</t>
  </si>
  <si>
    <t>1903</t>
  </si>
  <si>
    <t xml:space="preserve">  ODA channelled through multilateral organisations</t>
  </si>
  <si>
    <t>1904</t>
  </si>
  <si>
    <t xml:space="preserve">  Participation in international peacekeeping operations</t>
  </si>
  <si>
    <t>1905</t>
  </si>
  <si>
    <t xml:space="preserve">  Relief food aid</t>
  </si>
  <si>
    <t>1906</t>
  </si>
  <si>
    <t>I.B. Multilateral Official Development Assistance (capital subscriptions are included with grants)</t>
  </si>
  <si>
    <t>2000</t>
  </si>
  <si>
    <t xml:space="preserve">1. Multilateral contributions to:  </t>
  </si>
  <si>
    <t>2100</t>
  </si>
  <si>
    <t xml:space="preserve">                                  1.1 UN agencies</t>
  </si>
  <si>
    <t>2101</t>
  </si>
  <si>
    <t xml:space="preserve">                                  1.2 European Union</t>
  </si>
  <si>
    <t>2102</t>
  </si>
  <si>
    <t xml:space="preserve">                                  1.3 IDA</t>
  </si>
  <si>
    <t>2103</t>
  </si>
  <si>
    <t xml:space="preserve">                                  1.4 Other World Bank (AMCs, IBRD,IFC,MIGA)</t>
  </si>
  <si>
    <t>2104</t>
  </si>
  <si>
    <t xml:space="preserve">                                  1.5 Regional development banks</t>
  </si>
  <si>
    <t>2105</t>
  </si>
  <si>
    <t xml:space="preserve">                                  1.6 Global Environment Facility</t>
  </si>
  <si>
    <t>2106</t>
  </si>
  <si>
    <t xml:space="preserve">                                  1.7 Montreal Protocol</t>
  </si>
  <si>
    <t>2107</t>
  </si>
  <si>
    <t xml:space="preserve">                                  1.8 Other agencies</t>
  </si>
  <si>
    <t>2108</t>
  </si>
  <si>
    <t>2110</t>
  </si>
  <si>
    <t xml:space="preserve">Memo (bilat. + multilat.):  </t>
  </si>
  <si>
    <t xml:space="preserve">               - HIPC Initiative</t>
  </si>
  <si>
    <t>2901</t>
  </si>
  <si>
    <t xml:space="preserve">              - IDA Debt Reduction Facility</t>
  </si>
  <si>
    <t>2902</t>
  </si>
  <si>
    <t>II. OTHER OFFICIAL FLOWS</t>
  </si>
  <si>
    <t>230</t>
  </si>
  <si>
    <t xml:space="preserve">II.A. Other Official Bilateral Flows </t>
  </si>
  <si>
    <t>235</t>
  </si>
  <si>
    <t>1.  Export-related transactions</t>
  </si>
  <si>
    <t>240</t>
  </si>
  <si>
    <t xml:space="preserve">  1.1 Official export credits to developing countries</t>
  </si>
  <si>
    <t>265</t>
  </si>
  <si>
    <t xml:space="preserve">  1.2 Support to national private exporters</t>
  </si>
  <si>
    <t>266</t>
  </si>
  <si>
    <t>2.  Investment-related transactions</t>
  </si>
  <si>
    <t>294</t>
  </si>
  <si>
    <t xml:space="preserve">  2.1 With developing countries </t>
  </si>
  <si>
    <t>291</t>
  </si>
  <si>
    <t xml:space="preserve">          of which:   Joint ventures</t>
  </si>
  <si>
    <t>292</t>
  </si>
  <si>
    <t xml:space="preserve">                  of which:    -   Loans</t>
  </si>
  <si>
    <t>293</t>
  </si>
  <si>
    <t xml:space="preserve">                                      -  Acquisition of equity</t>
  </si>
  <si>
    <t>280</t>
  </si>
  <si>
    <t xml:space="preserve">  2.2 With residents (Support to national private investors)</t>
  </si>
  <si>
    <t>287</t>
  </si>
  <si>
    <t>3.  Debt rescheduling</t>
  </si>
  <si>
    <t>300</t>
  </si>
  <si>
    <t xml:space="preserve">  3.1 Non-concessional rescheduling</t>
  </si>
  <si>
    <t>301</t>
  </si>
  <si>
    <t xml:space="preserve">        a) OOF claims (capitalised interest)</t>
  </si>
  <si>
    <t>302</t>
  </si>
  <si>
    <t xml:space="preserve">        b) Private sector claims </t>
  </si>
  <si>
    <t>310</t>
  </si>
  <si>
    <t xml:space="preserve">  3.2 OOF component of debt service reduction</t>
  </si>
  <si>
    <t>303</t>
  </si>
  <si>
    <t>4.  Other bilateral securities and claims</t>
  </si>
  <si>
    <t>295</t>
  </si>
  <si>
    <t xml:space="preserve">  4.1 Other acquisition of equity</t>
  </si>
  <si>
    <t>299</t>
  </si>
  <si>
    <t xml:space="preserve">  4.2 Other claims and grants</t>
  </si>
  <si>
    <t>298</t>
  </si>
  <si>
    <t>5.  Offsetting entry for debt relief (OOF claims, principal)</t>
  </si>
  <si>
    <t>102</t>
  </si>
  <si>
    <t>II.B. Transactions with Multilateral Agencies at Market Terms</t>
  </si>
  <si>
    <t>325</t>
  </si>
  <si>
    <t>1.  Purchase of securities from issuing agencies</t>
  </si>
  <si>
    <t>326</t>
  </si>
  <si>
    <t>2.  Other transactions</t>
  </si>
  <si>
    <t>327</t>
  </si>
  <si>
    <t>Memo:  - Interest received on OOF, total (bilat.+multilat.)</t>
  </si>
  <si>
    <t>795</t>
  </si>
  <si>
    <t xml:space="preserve">                      - Bilateral</t>
  </si>
  <si>
    <t>800</t>
  </si>
  <si>
    <t xml:space="preserve">                      - Multilateral    </t>
  </si>
  <si>
    <t>805</t>
  </si>
  <si>
    <t xml:space="preserve">              - Offsetting entry for forgiven interest (OOF claims, interest) </t>
  </si>
  <si>
    <t>786</t>
  </si>
  <si>
    <t>III. PRIVATE FLOWS AT MARKET TERMS</t>
  </si>
  <si>
    <t>330</t>
  </si>
  <si>
    <t>III.A. Bilateral Private Flows</t>
  </si>
  <si>
    <t>332</t>
  </si>
  <si>
    <t>1.  Direct investment</t>
  </si>
  <si>
    <t>340</t>
  </si>
  <si>
    <t xml:space="preserve">     of which:   New capital outflows</t>
  </si>
  <si>
    <t>345</t>
  </si>
  <si>
    <t>2.  Other securities and claims</t>
  </si>
  <si>
    <t>353</t>
  </si>
  <si>
    <t xml:space="preserve">  2.1 Total banks (long-term)</t>
  </si>
  <si>
    <t>384</t>
  </si>
  <si>
    <t xml:space="preserve">        a) Bonds</t>
  </si>
  <si>
    <t>751</t>
  </si>
  <si>
    <t xml:space="preserve">        b) Export credits</t>
  </si>
  <si>
    <t>752</t>
  </si>
  <si>
    <t xml:space="preserve">        c) Other bank</t>
  </si>
  <si>
    <t>753</t>
  </si>
  <si>
    <t xml:space="preserve">  2.2 Non-banks</t>
  </si>
  <si>
    <t>386</t>
  </si>
  <si>
    <t xml:space="preserve">        a) Guaranteed export credits</t>
  </si>
  <si>
    <t>756</t>
  </si>
  <si>
    <t xml:space="preserve">        b) Non-guaranteed portions of guaranteed export cred.</t>
  </si>
  <si>
    <t>761</t>
  </si>
  <si>
    <t xml:space="preserve">        c) Bonds</t>
  </si>
  <si>
    <t>388</t>
  </si>
  <si>
    <t xml:space="preserve">        d) Other securities (incl. equities)</t>
  </si>
  <si>
    <t>389</t>
  </si>
  <si>
    <t>3.  Offsetting entry for debt relief (private claims, principal)</t>
  </si>
  <si>
    <t>103</t>
  </si>
  <si>
    <t>III.B. Multilateral Private Flows</t>
  </si>
  <si>
    <t>359</t>
  </si>
  <si>
    <t>IV. NET PRIVATE GRANTS</t>
  </si>
  <si>
    <t>415</t>
  </si>
  <si>
    <r>
      <t>derived as:  1.  Gross outflow from private sources,</t>
    </r>
    <r>
      <rPr>
        <i/>
        <sz val="8"/>
        <rFont val="Arial"/>
        <family val="2"/>
      </rPr>
      <t xml:space="preserve"> less</t>
    </r>
  </si>
  <si>
    <t>425</t>
  </si>
  <si>
    <t xml:space="preserve">                    2.  Support received from official sector</t>
  </si>
  <si>
    <t>420</t>
  </si>
  <si>
    <t>V. ITEM ONLY PARTLY COVERED IN DAC RESOURCE FLOW STATISTICS</t>
  </si>
  <si>
    <t>1.  Total participation in peacebuilding operations (incl. non-ODA)</t>
  </si>
  <si>
    <t>207</t>
  </si>
  <si>
    <t>(1) Also includes capital subscriptions to multilateral agencies.</t>
  </si>
  <si>
    <t>(2) Also includes total recoveries on grants and capital subscriptions (codes 1900 and 2110).</t>
  </si>
  <si>
    <r>
      <t xml:space="preserve">Amounts received      
(-) </t>
    </r>
    <r>
      <rPr>
        <sz val="8"/>
        <rFont val="Arial"/>
        <family val="2"/>
      </rPr>
      <t xml:space="preserve">
Non grants</t>
    </r>
    <r>
      <rPr>
        <vertAlign val="superscript"/>
        <sz val="8"/>
        <color indexed="14"/>
        <rFont val="Arial"/>
        <family val="2"/>
      </rPr>
      <t xml:space="preserve"> (2)</t>
    </r>
  </si>
  <si>
    <t>I. OFFICIAL DEVELOPMENT ASSISTANCE (I.A + I.B)</t>
  </si>
  <si>
    <t>I.A. Bilateral Official Development Assistance by types of aid (1+2+3+4+5+6+7+8+9)</t>
  </si>
  <si>
    <t>10. Other loans repayments</t>
  </si>
  <si>
    <t>1999</t>
  </si>
  <si>
    <t>2013 edition</t>
  </si>
  <si>
    <t xml:space="preserve">  2.1 Core support to NGOs &amp;civil society, PPPs &amp; research institutes</t>
  </si>
  <si>
    <t xml:space="preserve">       a) Core support to donor country-based NGOs &amp; civil society</t>
  </si>
  <si>
    <t xml:space="preserve">       b) Core support to international NGOs (including developing country-
        based NGOs)</t>
  </si>
  <si>
    <t>9. Recoveries on bilateral ODA grants / negative commitments</t>
  </si>
  <si>
    <t>2. Recoveries on multilateral ODA grants and capital subscriptions / negative commitments</t>
  </si>
  <si>
    <t>Czech Republic</t>
  </si>
  <si>
    <t xml:space="preserve">  (450+500+600+700+910+930+998)</t>
  </si>
  <si>
    <t>TOTAL BILATERAL</t>
  </si>
  <si>
    <t xml:space="preserve"> </t>
  </si>
  <si>
    <t>998</t>
  </si>
  <si>
    <t>UNALLOCATED / UNSPECIFIED</t>
  </si>
  <si>
    <t>930</t>
  </si>
  <si>
    <t>REFUGEES IN DONOR COUNTRIES</t>
  </si>
  <si>
    <t>910</t>
  </si>
  <si>
    <t>ADMINISTRATIVE COSTS OF DONORS</t>
  </si>
  <si>
    <t>740</t>
  </si>
  <si>
    <t>Disaster prevention and preparedness</t>
  </si>
  <si>
    <t>730</t>
  </si>
  <si>
    <t>Reconstruction relief and rehabilitation</t>
  </si>
  <si>
    <t>720</t>
  </si>
  <si>
    <t>Emergency response</t>
  </si>
  <si>
    <t>700</t>
  </si>
  <si>
    <t>HUMANITARIAN AID (720+730+740)</t>
  </si>
  <si>
    <t>600</t>
  </si>
  <si>
    <t>ACTION RELATING TO DEBT</t>
  </si>
  <si>
    <t>530</t>
  </si>
  <si>
    <t>Other Commodity Assistance</t>
  </si>
  <si>
    <t>520</t>
  </si>
  <si>
    <t>Developmental Food aid/Food Security Assistance</t>
  </si>
  <si>
    <t>510</t>
  </si>
  <si>
    <t>General Budget Support</t>
  </si>
  <si>
    <t>500</t>
  </si>
  <si>
    <t>PROGRAMME ASSISTANCE (510 to 530)</t>
  </si>
  <si>
    <t>COMMODITY AID AND GENERAL</t>
  </si>
  <si>
    <t>450</t>
  </si>
  <si>
    <t>TOTAL SECTOR ALLOCABLE (100+200+300+400)</t>
  </si>
  <si>
    <t>430</t>
  </si>
  <si>
    <t>Other multisector</t>
  </si>
  <si>
    <t>410</t>
  </si>
  <si>
    <t>General environment protection</t>
  </si>
  <si>
    <t>400</t>
  </si>
  <si>
    <t>MULTISECTOR / CROSSCUTTING (410+430)</t>
  </si>
  <si>
    <t>Tourism</t>
  </si>
  <si>
    <t>331</t>
  </si>
  <si>
    <t>Trade Policies and Regulations</t>
  </si>
  <si>
    <t>323</t>
  </si>
  <si>
    <t xml:space="preserve">       - Construction</t>
  </si>
  <si>
    <t>322</t>
  </si>
  <si>
    <t xml:space="preserve">       - Mineral Resources and Mining</t>
  </si>
  <si>
    <t>321</t>
  </si>
  <si>
    <t xml:space="preserve">       - Industry</t>
  </si>
  <si>
    <t>320</t>
  </si>
  <si>
    <t>Industry, mining and construction</t>
  </si>
  <si>
    <t>313</t>
  </si>
  <si>
    <t xml:space="preserve">       - Fishing</t>
  </si>
  <si>
    <t>312</t>
  </si>
  <si>
    <t xml:space="preserve">       - Forestry</t>
  </si>
  <si>
    <t>311</t>
  </si>
  <si>
    <t xml:space="preserve">       - Agriculture</t>
  </si>
  <si>
    <t>Agriculture, forestry and fishing</t>
  </si>
  <si>
    <t>PRODUCTION SECTORS (310+320+331+332)</t>
  </si>
  <si>
    <t>250</t>
  </si>
  <si>
    <t>Business and other services</t>
  </si>
  <si>
    <t>Banking and financial services</t>
  </si>
  <si>
    <t>Energy</t>
  </si>
  <si>
    <t>220</t>
  </si>
  <si>
    <t>Communications</t>
  </si>
  <si>
    <t>210</t>
  </si>
  <si>
    <t>Transport and storage</t>
  </si>
  <si>
    <t>200</t>
  </si>
  <si>
    <t xml:space="preserve">  (210 to 250)</t>
  </si>
  <si>
    <t>ECONOMIC INFRASTRUCTURE &amp; SERVICES</t>
  </si>
  <si>
    <t>160</t>
  </si>
  <si>
    <t>Other social infrastructure &amp; services</t>
  </si>
  <si>
    <t>152</t>
  </si>
  <si>
    <t xml:space="preserve">     - Conflict, Peace and Security</t>
  </si>
  <si>
    <t>151</t>
  </si>
  <si>
    <t xml:space="preserve">     - Government and civil society - general</t>
  </si>
  <si>
    <t>150</t>
  </si>
  <si>
    <t>Government and civil society</t>
  </si>
  <si>
    <t>140</t>
  </si>
  <si>
    <t>Water supply and sanitation</t>
  </si>
  <si>
    <t>130</t>
  </si>
  <si>
    <t>Population Policies/Programmes and Reproductive Health</t>
  </si>
  <si>
    <t>122</t>
  </si>
  <si>
    <t xml:space="preserve">       - Basic health</t>
  </si>
  <si>
    <t>121</t>
  </si>
  <si>
    <t xml:space="preserve">       - Health, general</t>
  </si>
  <si>
    <t>120</t>
  </si>
  <si>
    <t>Health</t>
  </si>
  <si>
    <t>114</t>
  </si>
  <si>
    <t xml:space="preserve">       - Post-secondary education</t>
  </si>
  <si>
    <t>113</t>
  </si>
  <si>
    <t xml:space="preserve">       - Secondary education</t>
  </si>
  <si>
    <t>112</t>
  </si>
  <si>
    <t xml:space="preserve">       - Basic education</t>
  </si>
  <si>
    <t>111</t>
  </si>
  <si>
    <t xml:space="preserve">       - Education, level unspecified</t>
  </si>
  <si>
    <t>110</t>
  </si>
  <si>
    <t>Education</t>
  </si>
  <si>
    <t>100</t>
  </si>
  <si>
    <t xml:space="preserve">  (110+120+130+140+150+160)</t>
  </si>
  <si>
    <t>SOCIAL INFRASTRUCTURE &amp; SERVICES</t>
  </si>
  <si>
    <t>FLOWS</t>
  </si>
  <si>
    <t>OF DESTINATION</t>
  </si>
  <si>
    <t>GRANTS</t>
  </si>
  <si>
    <t>O D A</t>
  </si>
  <si>
    <t>MAJOR PURPOSE / SECTOR</t>
  </si>
  <si>
    <t>OFFICIAL</t>
  </si>
  <si>
    <t>of which:</t>
  </si>
  <si>
    <t>T O T A L</t>
  </si>
  <si>
    <t>OTHER</t>
  </si>
  <si>
    <t>TYPE OF RESOURCE FLOW</t>
  </si>
  <si>
    <t>529</t>
  </si>
  <si>
    <t>528</t>
  </si>
  <si>
    <t>MILLION US DOLLARS</t>
  </si>
  <si>
    <t>2011 edition - Output table</t>
  </si>
  <si>
    <t>BY SECTOR OF DESTINATION</t>
  </si>
  <si>
    <t>OFFICIAL BILATERAL COMMITMENTS (or DISBURSEMENTS)</t>
  </si>
  <si>
    <t>TABLE DAC 5</t>
  </si>
  <si>
    <t xml:space="preserve"> TOTAL BILAT. + MULTILAT.</t>
  </si>
  <si>
    <t>F.    MULTILATERAL, TOTAL</t>
  </si>
  <si>
    <t xml:space="preserve">           (specify other agencies)</t>
  </si>
  <si>
    <t>104</t>
  </si>
  <si>
    <t xml:space="preserve">      -NDF</t>
  </si>
  <si>
    <t>1312</t>
  </si>
  <si>
    <t xml:space="preserve">      -Global Fund</t>
  </si>
  <si>
    <t xml:space="preserve">           -GAVI</t>
  </si>
  <si>
    <t xml:space="preserve">           -Montreal Protocol</t>
  </si>
  <si>
    <t xml:space="preserve">           -GEF</t>
  </si>
  <si>
    <t xml:space="preserve">         of which:</t>
  </si>
  <si>
    <t xml:space="preserve">      29.TOTAL OTHER MULTILATERAL</t>
  </si>
  <si>
    <t>949</t>
  </si>
  <si>
    <t xml:space="preserve">         -IMF-PRG-HIPC</t>
  </si>
  <si>
    <t xml:space="preserve">         -IMF-PRGT</t>
  </si>
  <si>
    <t xml:space="preserve">      28.IMF,TOTAL</t>
  </si>
  <si>
    <t>E.    OTHER AGENCIES</t>
  </si>
  <si>
    <t xml:space="preserve">          (specify)</t>
  </si>
  <si>
    <t>816</t>
  </si>
  <si>
    <t xml:space="preserve">         BANKS &amp; SPECIAL FUNDS</t>
  </si>
  <si>
    <t xml:space="preserve">      27. TOTAL OTHER REGIONAL</t>
  </si>
  <si>
    <t xml:space="preserve">      26. CABEI</t>
  </si>
  <si>
    <t xml:space="preserve">      25. CARIBBEAN D.B.</t>
  </si>
  <si>
    <t xml:space="preserve">      24. AFR.DEV.FUND</t>
  </si>
  <si>
    <t xml:space="preserve">      23. AFR.D.B.</t>
  </si>
  <si>
    <t xml:space="preserve">      22. IDB SPECIAL FUND</t>
  </si>
  <si>
    <t xml:space="preserve">      21. IDB</t>
  </si>
  <si>
    <t xml:space="preserve">      20. AS.D.B.SPECIAL FUND</t>
  </si>
  <si>
    <t xml:space="preserve">      19. AS.D.B.</t>
  </si>
  <si>
    <t>D.    TOTAL REGIONAL BANKS</t>
  </si>
  <si>
    <t>900</t>
  </si>
  <si>
    <t xml:space="preserve">      18. OTHER WORLD BANK (AMCs)</t>
  </si>
  <si>
    <t>902</t>
  </si>
  <si>
    <t xml:space="preserve">      15. MIGA</t>
  </si>
  <si>
    <t xml:space="preserve">      14. IFC</t>
  </si>
  <si>
    <t>904</t>
  </si>
  <si>
    <t xml:space="preserve">      14. IDA-MDRI</t>
  </si>
  <si>
    <t xml:space="preserve">      13. IDA</t>
  </si>
  <si>
    <t xml:space="preserve">      12. IBRD</t>
  </si>
  <si>
    <t>C.    TOTAL WORLD BANK GROUP</t>
  </si>
  <si>
    <t>927</t>
  </si>
  <si>
    <t xml:space="preserve">      12. OTHER EU</t>
  </si>
  <si>
    <t xml:space="preserve">      11. EIB</t>
  </si>
  <si>
    <t xml:space="preserve">      10. EC</t>
  </si>
  <si>
    <t xml:space="preserve">      9. EDF</t>
  </si>
  <si>
    <t>B.    TOTAL EUROPEAN UNION</t>
  </si>
  <si>
    <t xml:space="preserve">              WHO-CVCA</t>
  </si>
  <si>
    <t xml:space="preserve">            of which:</t>
  </si>
  <si>
    <t>939</t>
  </si>
  <si>
    <t xml:space="preserve">         Other UN agencies and funds</t>
  </si>
  <si>
    <t>933</t>
  </si>
  <si>
    <t xml:space="preserve">              WMO                      (4%)</t>
  </si>
  <si>
    <t>814</t>
  </si>
  <si>
    <t xml:space="preserve">              WIPO                      (3%)</t>
  </si>
  <si>
    <t>931</t>
  </si>
  <si>
    <t xml:space="preserve">              WHO - Assessed   (76%)</t>
  </si>
  <si>
    <t>936</t>
  </si>
  <si>
    <t xml:space="preserve">              UPU                       (16%)</t>
  </si>
  <si>
    <t>977</t>
  </si>
  <si>
    <t xml:space="preserve">              UNISDR                (75%)</t>
  </si>
  <si>
    <t>924</t>
  </si>
  <si>
    <t xml:space="preserve">              UNFCCC               (61%)</t>
  </si>
  <si>
    <t>942</t>
  </si>
  <si>
    <t xml:space="preserve">              UNESCO               (60%)</t>
  </si>
  <si>
    <t>948</t>
  </si>
  <si>
    <t xml:space="preserve">              UNECE                 (89%)</t>
  </si>
  <si>
    <t>943</t>
  </si>
  <si>
    <t xml:space="preserve">              UNDPKO                (7%)</t>
  </si>
  <si>
    <t>938</t>
  </si>
  <si>
    <t xml:space="preserve">              UN                         (18%)</t>
  </si>
  <si>
    <t>923</t>
  </si>
  <si>
    <t xml:space="preserve">              PBF Window 1       (89%)</t>
  </si>
  <si>
    <t>946</t>
  </si>
  <si>
    <t xml:space="preserve">              OHCHR                 (64%)</t>
  </si>
  <si>
    <t>937</t>
  </si>
  <si>
    <t xml:space="preserve">              ITU                         (18%)</t>
  </si>
  <si>
    <t>940</t>
  </si>
  <si>
    <t xml:space="preserve">              ILO - Assessed      (60%)</t>
  </si>
  <si>
    <t>941</t>
  </si>
  <si>
    <t xml:space="preserve">              IAEA - Assessed    (33%)</t>
  </si>
  <si>
    <t>932</t>
  </si>
  <si>
    <t xml:space="preserve">              FAO                        (51%)</t>
  </si>
  <si>
    <t xml:space="preserve">         Contributions reportable in part as ODA:</t>
  </si>
  <si>
    <t xml:space="preserve">      8. OTHER UN</t>
  </si>
  <si>
    <t xml:space="preserve">      7. IFAD</t>
  </si>
  <si>
    <t xml:space="preserve">      6. UNFPA</t>
  </si>
  <si>
    <t xml:space="preserve">      5. UNHCR</t>
  </si>
  <si>
    <t xml:space="preserve">      4. W.F.P.</t>
  </si>
  <si>
    <t>964</t>
  </si>
  <si>
    <t xml:space="preserve">      3. UNRWA</t>
  </si>
  <si>
    <t xml:space="preserve">      2. UNICEF</t>
  </si>
  <si>
    <t xml:space="preserve">      1. U.N.D.P.</t>
  </si>
  <si>
    <t xml:space="preserve">       TOTAL (1 to 8)</t>
  </si>
  <si>
    <t>A.    CORE CONTRIBUTIONS TO U.N.,</t>
  </si>
  <si>
    <t>VII. BILATERAL, TOTAL</t>
  </si>
  <si>
    <t>VI. BILAT. UNALLOCATED</t>
  </si>
  <si>
    <t xml:space="preserve">   OCEANIA, REGIONAL</t>
  </si>
  <si>
    <t xml:space="preserve">   WALLIS &amp; FUTUNA</t>
  </si>
  <si>
    <t xml:space="preserve">   VANUATU</t>
  </si>
  <si>
    <t xml:space="preserve">   TUVALU</t>
  </si>
  <si>
    <t xml:space="preserve">   TONGA</t>
  </si>
  <si>
    <t xml:space="preserve">   TOKELAU</t>
  </si>
  <si>
    <t xml:space="preserve">   SOLOMON ISLANDS</t>
  </si>
  <si>
    <t xml:space="preserve">   SAMOA</t>
  </si>
  <si>
    <t xml:space="preserve">   PAPUA NEW GUINEA</t>
  </si>
  <si>
    <t xml:space="preserve">   PALAU</t>
  </si>
  <si>
    <t xml:space="preserve">   NIUE</t>
  </si>
  <si>
    <t xml:space="preserve">   NAURU</t>
  </si>
  <si>
    <t xml:space="preserve">   MICRONESIA, FED. STS.</t>
  </si>
  <si>
    <t xml:space="preserve">   MARSHALL ISLANDS</t>
  </si>
  <si>
    <t xml:space="preserve">   KIRIBATI</t>
  </si>
  <si>
    <t xml:space="preserve">   FIJI</t>
  </si>
  <si>
    <t xml:space="preserve">   COOK  ISLANDS</t>
  </si>
  <si>
    <t>V. OCEANIA, TOTAL</t>
  </si>
  <si>
    <t>IV.D. ASIA, REGIONAL</t>
  </si>
  <si>
    <t xml:space="preserve">   FAR EAST ASIA, REGIONAL</t>
  </si>
  <si>
    <t xml:space="preserve">   VIETNAM</t>
  </si>
  <si>
    <t xml:space="preserve">   TIMOR-LESTE</t>
  </si>
  <si>
    <t xml:space="preserve">   THAILAND</t>
  </si>
  <si>
    <t xml:space="preserve">   PHILIPPINES</t>
  </si>
  <si>
    <t xml:space="preserve">   MONGOLIA</t>
  </si>
  <si>
    <t xml:space="preserve">   MALAYSIA</t>
  </si>
  <si>
    <t xml:space="preserve">   LAOS</t>
  </si>
  <si>
    <t xml:space="preserve">   KOREA, DEM.</t>
  </si>
  <si>
    <t xml:space="preserve">   INDONESIA</t>
  </si>
  <si>
    <t xml:space="preserve">   CHINA</t>
  </si>
  <si>
    <t xml:space="preserve">   CAMBODIA</t>
  </si>
  <si>
    <t>IV.C. FAR EAST, TOTAL</t>
  </si>
  <si>
    <t xml:space="preserve">   SOUTH &amp; CENTRAL ASIA, REGIONAL</t>
  </si>
  <si>
    <t>679</t>
  </si>
  <si>
    <t xml:space="preserve">   SOUTH ASIA, REGIONAL</t>
  </si>
  <si>
    <t>619</t>
  </si>
  <si>
    <t xml:space="preserve">   CENTRAL ASIA, REGIONAL</t>
  </si>
  <si>
    <t>617</t>
  </si>
  <si>
    <t xml:space="preserve">   UZBEKISTAN</t>
  </si>
  <si>
    <t>616</t>
  </si>
  <si>
    <t xml:space="preserve">   TURKMENISTAN</t>
  </si>
  <si>
    <t>615</t>
  </si>
  <si>
    <t xml:space="preserve">   TAJIKISTAN</t>
  </si>
  <si>
    <t xml:space="preserve">   SRI LANKA</t>
  </si>
  <si>
    <t xml:space="preserve">   PAKISTAN</t>
  </si>
  <si>
    <t xml:space="preserve">   NEPAL</t>
  </si>
  <si>
    <t xml:space="preserve">   MYANMAR (BURMA)</t>
  </si>
  <si>
    <t xml:space="preserve">   MALDIVES</t>
  </si>
  <si>
    <t>614</t>
  </si>
  <si>
    <t xml:space="preserve">   KYRGYZ REP.</t>
  </si>
  <si>
    <t>613</t>
  </si>
  <si>
    <t xml:space="preserve">   KAZAKHSTAN</t>
  </si>
  <si>
    <t xml:space="preserve">   INDIA </t>
  </si>
  <si>
    <t>612</t>
  </si>
  <si>
    <t xml:space="preserve">   GEORGIA</t>
  </si>
  <si>
    <t xml:space="preserve">   BHUTAN</t>
  </si>
  <si>
    <t xml:space="preserve">   BANGLADESH</t>
  </si>
  <si>
    <t>611</t>
  </si>
  <si>
    <t xml:space="preserve">   AZERBAIJAN</t>
  </si>
  <si>
    <t>610</t>
  </si>
  <si>
    <t xml:space="preserve">   ARMENIA</t>
  </si>
  <si>
    <t xml:space="preserve">   AFGHANISTAN</t>
  </si>
  <si>
    <t>IV.B. SOUTH &amp; CENTR. ASIA, TOTAL</t>
  </si>
  <si>
    <t xml:space="preserve">   MIDDLE EAST, REGIONAL</t>
  </si>
  <si>
    <t xml:space="preserve">   YEMEN</t>
  </si>
  <si>
    <t xml:space="preserve">   WEST BANK &amp; GAZA STRIP</t>
  </si>
  <si>
    <t xml:space="preserve">   SYRIA</t>
  </si>
  <si>
    <t xml:space="preserve">   LEBANON</t>
  </si>
  <si>
    <t xml:space="preserve">   JORDAN</t>
  </si>
  <si>
    <t xml:space="preserve">   IRAQ</t>
  </si>
  <si>
    <t xml:space="preserve">   IRAN</t>
  </si>
  <si>
    <t>IV.A. MIDDLE EAST, TOTAL</t>
  </si>
  <si>
    <t>IV. ASIA, TOTAL</t>
  </si>
  <si>
    <t>III.C. AMERICA, REGIONAL</t>
  </si>
  <si>
    <t xml:space="preserve">   SOUTH AMERICA, REGIONAL</t>
  </si>
  <si>
    <t xml:space="preserve">   VENEZUELA</t>
  </si>
  <si>
    <t xml:space="preserve">   URUGUAY</t>
  </si>
  <si>
    <t xml:space="preserve">   SURINAME</t>
  </si>
  <si>
    <t xml:space="preserve">   PERU</t>
  </si>
  <si>
    <t xml:space="preserve">   PARAGUAY</t>
  </si>
  <si>
    <t xml:space="preserve">   GUYANA</t>
  </si>
  <si>
    <t xml:space="preserve">   ECUADOR</t>
  </si>
  <si>
    <t xml:space="preserve">   COLOMBIA</t>
  </si>
  <si>
    <t xml:space="preserve">   CHILE</t>
  </si>
  <si>
    <t xml:space="preserve">   BRAZIL</t>
  </si>
  <si>
    <t xml:space="preserve">   BOLIVIA</t>
  </si>
  <si>
    <t xml:space="preserve">   ARGENTINA</t>
  </si>
  <si>
    <t>III.B. SOUTH, TOTAL</t>
  </si>
  <si>
    <t xml:space="preserve">   N. &amp; C. AMERICA, REGIONAL</t>
  </si>
  <si>
    <t xml:space="preserve">   WEST INDIES, REGIONAL</t>
  </si>
  <si>
    <t xml:space="preserve">   ST.VINCENT &amp; GRENADINES</t>
  </si>
  <si>
    <t xml:space="preserve">   ST.LUCIA</t>
  </si>
  <si>
    <t xml:space="preserve">   ST.KITTS-NEVIS</t>
  </si>
  <si>
    <t xml:space="preserve">   PANAMA</t>
  </si>
  <si>
    <t xml:space="preserve">   NICARAGUA</t>
  </si>
  <si>
    <t xml:space="preserve">   MONTSERRAT</t>
  </si>
  <si>
    <t xml:space="preserve">   MEXICO</t>
  </si>
  <si>
    <t xml:space="preserve">   JAMAICA</t>
  </si>
  <si>
    <t xml:space="preserve">   HONDURAS</t>
  </si>
  <si>
    <t xml:space="preserve">   HAITI</t>
  </si>
  <si>
    <t xml:space="preserve">   GUATEMALA</t>
  </si>
  <si>
    <t xml:space="preserve">   GRENADA</t>
  </si>
  <si>
    <t xml:space="preserve">   EL SALVADOR</t>
  </si>
  <si>
    <t xml:space="preserve">   DOMINICAN REPUBLIC</t>
  </si>
  <si>
    <t xml:space="preserve">   DOMINICA</t>
  </si>
  <si>
    <t xml:space="preserve">   CUBA</t>
  </si>
  <si>
    <t xml:space="preserve">   COSTA RICA</t>
  </si>
  <si>
    <t xml:space="preserve">   BELIZE</t>
  </si>
  <si>
    <t xml:space="preserve">   ANTIGUA &amp; BARBUDA</t>
  </si>
  <si>
    <t xml:space="preserve">   ANGUILLA</t>
  </si>
  <si>
    <t>III.A. NORTH &amp; CENTRAL, TOTAL</t>
  </si>
  <si>
    <t>III. AMERICA, TOTAL</t>
  </si>
  <si>
    <t>II.C. AFRICA, REGIONAL</t>
  </si>
  <si>
    <t xml:space="preserve">   SOUTH OF SAHARA, REGIONAL</t>
  </si>
  <si>
    <t xml:space="preserve">   ZIMBABWE</t>
  </si>
  <si>
    <t xml:space="preserve">   ZAMBIA</t>
  </si>
  <si>
    <t xml:space="preserve">   UGANDA</t>
  </si>
  <si>
    <t xml:space="preserve">   TOGO</t>
  </si>
  <si>
    <t xml:space="preserve">   TANZANIA</t>
  </si>
  <si>
    <t xml:space="preserve">   SWAZILAND</t>
  </si>
  <si>
    <t xml:space="preserve">   SUDAN</t>
  </si>
  <si>
    <t>279</t>
  </si>
  <si>
    <t xml:space="preserve">   SOUTH SUDAN</t>
  </si>
  <si>
    <t xml:space="preserve">   SOUTH AFRICA</t>
  </si>
  <si>
    <t xml:space="preserve">   SOMALIA</t>
  </si>
  <si>
    <t xml:space="preserve">   SIERRA LEONE</t>
  </si>
  <si>
    <t xml:space="preserve">   SEYCHELLES</t>
  </si>
  <si>
    <t xml:space="preserve">   SENEGAL</t>
  </si>
  <si>
    <t xml:space="preserve">   SAO TOME &amp; PRINCIPE</t>
  </si>
  <si>
    <t xml:space="preserve">   ST.HELENA</t>
  </si>
  <si>
    <t xml:space="preserve">   RWANDA</t>
  </si>
  <si>
    <t xml:space="preserve">   NIGERIA</t>
  </si>
  <si>
    <t xml:space="preserve">   NIGER</t>
  </si>
  <si>
    <t xml:space="preserve">   NAMIBIA</t>
  </si>
  <si>
    <t xml:space="preserve">   MOZAMBIQUE</t>
  </si>
  <si>
    <t xml:space="preserve">   MAURITIUS</t>
  </si>
  <si>
    <t xml:space="preserve">   MAURITANIA</t>
  </si>
  <si>
    <t xml:space="preserve">   MALI</t>
  </si>
  <si>
    <t xml:space="preserve">   MALAWI</t>
  </si>
  <si>
    <t xml:space="preserve">   MADAGASCAR</t>
  </si>
  <si>
    <t xml:space="preserve">   LIBERIA</t>
  </si>
  <si>
    <t xml:space="preserve">   LESOTHO</t>
  </si>
  <si>
    <t xml:space="preserve">   KENYA </t>
  </si>
  <si>
    <t xml:space="preserve">   GUINEA-BISSAU</t>
  </si>
  <si>
    <t xml:space="preserve">   GUINEA</t>
  </si>
  <si>
    <t xml:space="preserve">   GHANA</t>
  </si>
  <si>
    <t xml:space="preserve">   GAMBIA</t>
  </si>
  <si>
    <t xml:space="preserve">   GABON</t>
  </si>
  <si>
    <t xml:space="preserve">   ETHIOPIA</t>
  </si>
  <si>
    <t xml:space="preserve">   ERITREA</t>
  </si>
  <si>
    <t xml:space="preserve">   EQUATORIAL GUINEA </t>
  </si>
  <si>
    <t xml:space="preserve">   DJIBOUTI</t>
  </si>
  <si>
    <t xml:space="preserve">   COTE D'IVOIRE</t>
  </si>
  <si>
    <t xml:space="preserve">   CONGO, REP.</t>
  </si>
  <si>
    <t xml:space="preserve">   CONGO, DEM. REP.</t>
  </si>
  <si>
    <t xml:space="preserve">   COMOROS</t>
  </si>
  <si>
    <t xml:space="preserve">   CHAD</t>
  </si>
  <si>
    <t xml:space="preserve">   CENTRAL AFRICAN REP.</t>
  </si>
  <si>
    <t xml:space="preserve">   CAPE VERDE</t>
  </si>
  <si>
    <t xml:space="preserve">   CAMEROON</t>
  </si>
  <si>
    <t xml:space="preserve">   BURUNDI</t>
  </si>
  <si>
    <t xml:space="preserve">   BURKINA FASO</t>
  </si>
  <si>
    <t xml:space="preserve">   BOTSWANA</t>
  </si>
  <si>
    <t xml:space="preserve">   BENIN</t>
  </si>
  <si>
    <t xml:space="preserve">   ANGOLA</t>
  </si>
  <si>
    <t>II.B. SOUTH OF SAHARA, TOTAL</t>
  </si>
  <si>
    <t xml:space="preserve">  </t>
  </si>
  <si>
    <t xml:space="preserve">   NORTH OF SAHARA, REGIONAL</t>
  </si>
  <si>
    <t xml:space="preserve">   TUNISIA</t>
  </si>
  <si>
    <t xml:space="preserve">   MOROCCO</t>
  </si>
  <si>
    <t xml:space="preserve">   LIBYA</t>
  </si>
  <si>
    <t xml:space="preserve">   EGYPT</t>
  </si>
  <si>
    <t xml:space="preserve">   ALGERIA</t>
  </si>
  <si>
    <t>II.A. NORTH OF SAHARA, TOTAL</t>
  </si>
  <si>
    <t>II. AFRICA, TOTAL</t>
  </si>
  <si>
    <t>089</t>
  </si>
  <si>
    <t xml:space="preserve">   EUROPE, REGIONAL</t>
  </si>
  <si>
    <t>088</t>
  </si>
  <si>
    <t xml:space="preserve">   STS. EX-YUGOSLAVIA UNSPECIFIED</t>
  </si>
  <si>
    <t>085</t>
  </si>
  <si>
    <t xml:space="preserve">   UKRAINE</t>
  </si>
  <si>
    <t>055</t>
  </si>
  <si>
    <t xml:space="preserve">   TURKEY</t>
  </si>
  <si>
    <t>063</t>
  </si>
  <si>
    <t xml:space="preserve">   SERBIA</t>
  </si>
  <si>
    <t>065</t>
  </si>
  <si>
    <t xml:space="preserve">   MONTENEGRO</t>
  </si>
  <si>
    <t>093</t>
  </si>
  <si>
    <t xml:space="preserve">   MOLDOVA</t>
  </si>
  <si>
    <t>066</t>
  </si>
  <si>
    <t xml:space="preserve">   MACEDONIA, FYR</t>
  </si>
  <si>
    <t>057</t>
  </si>
  <si>
    <t xml:space="preserve">   KOSOVO</t>
  </si>
  <si>
    <t>064</t>
  </si>
  <si>
    <t xml:space="preserve">   BOSNIA-HERZEGOVINA</t>
  </si>
  <si>
    <t>086</t>
  </si>
  <si>
    <t xml:space="preserve">   BELARUS</t>
  </si>
  <si>
    <t>071</t>
  </si>
  <si>
    <t xml:space="preserve">   ALBANIA</t>
  </si>
  <si>
    <t>I. EUROPE, TOTAL</t>
  </si>
  <si>
    <t>305&gt;=306</t>
  </si>
  <si>
    <t>301&gt;=308</t>
  </si>
  <si>
    <t>diff</t>
  </si>
  <si>
    <t>calc 305</t>
  </si>
  <si>
    <t>COOPERAT.</t>
  </si>
  <si>
    <t>TOTAL</t>
  </si>
  <si>
    <t>CAPITAL</t>
  </si>
  <si>
    <t>TIONS</t>
  </si>
  <si>
    <t>SUBSIDIES</t>
  </si>
  <si>
    <t>RECIPIENT</t>
  </si>
  <si>
    <t>TECHNICAL</t>
  </si>
  <si>
    <t>LONG-TERM</t>
  </si>
  <si>
    <t>SUBSCRIP-</t>
  </si>
  <si>
    <t>INTEREST</t>
  </si>
  <si>
    <t>AND OTHER</t>
  </si>
  <si>
    <t>ASS. FIN.</t>
  </si>
  <si>
    <t>LOANS</t>
  </si>
  <si>
    <t xml:space="preserve"> 306</t>
  </si>
  <si>
    <t xml:space="preserve"> 305</t>
  </si>
  <si>
    <t xml:space="preserve"> 304</t>
  </si>
  <si>
    <t>308</t>
  </si>
  <si>
    <t xml:space="preserve"> 301</t>
  </si>
  <si>
    <t>Output table - 2013 edition</t>
  </si>
  <si>
    <t>DESTINATION OF OFFICIAL DEVELOPMENT ASSISTANCE - COMMITMENTS</t>
  </si>
  <si>
    <t>TABLE DAC 3A</t>
  </si>
  <si>
    <t>G.   MULTILATERAL, TOTAL</t>
  </si>
  <si>
    <t xml:space="preserve">        -NDF</t>
  </si>
  <si>
    <t xml:space="preserve">        -Global Fund</t>
  </si>
  <si>
    <t xml:space="preserve">           -GEF (100%)</t>
  </si>
  <si>
    <t xml:space="preserve">           -IMF-PRG-HIPC</t>
  </si>
  <si>
    <t xml:space="preserve">           -IMF-PRGT</t>
  </si>
  <si>
    <t xml:space="preserve">         (specify)</t>
  </si>
  <si>
    <t xml:space="preserve">      27.TOTAL OTHER REGIONAL</t>
  </si>
  <si>
    <t xml:space="preserve">      26.CABEI</t>
  </si>
  <si>
    <t xml:space="preserve">      25.CARIBBEAN D.B.</t>
  </si>
  <si>
    <t xml:space="preserve">      24.Afr.DEV.FUND</t>
  </si>
  <si>
    <t xml:space="preserve">      23.Afr.D.B.</t>
  </si>
  <si>
    <t xml:space="preserve">      22.IDB SPECIAL FUND</t>
  </si>
  <si>
    <t xml:space="preserve">      21.IDB</t>
  </si>
  <si>
    <t xml:space="preserve">      20.As.D.B.SPECIAL FUND</t>
  </si>
  <si>
    <t xml:space="preserve">      19.As.D.B.</t>
  </si>
  <si>
    <t xml:space="preserve">      17.MIGA</t>
  </si>
  <si>
    <t xml:space="preserve">      16.IFC</t>
  </si>
  <si>
    <t xml:space="preserve">      15. IDA-MDRI</t>
  </si>
  <si>
    <t xml:space="preserve">      14.IDA</t>
  </si>
  <si>
    <t xml:space="preserve">      13.IBRD</t>
  </si>
  <si>
    <t xml:space="preserve">C.    TOTAL WORLD BANK GROUP </t>
  </si>
  <si>
    <t xml:space="preserve">      11.EIB</t>
  </si>
  <si>
    <t xml:space="preserve">        Other UN agencies and funds</t>
  </si>
  <si>
    <t xml:space="preserve">              WMO                         (4%)</t>
  </si>
  <si>
    <t xml:space="preserve">              WIPO                         (3%)</t>
  </si>
  <si>
    <t xml:space="preserve">              WHO - Assessed     (76%)</t>
  </si>
  <si>
    <t xml:space="preserve">              UPU                         (16%)</t>
  </si>
  <si>
    <t xml:space="preserve">              UNISDR                  (75%)</t>
  </si>
  <si>
    <t xml:space="preserve">              UNFCCC                 (61%)</t>
  </si>
  <si>
    <t xml:space="preserve">              UNESCO                 (60%)</t>
  </si>
  <si>
    <t xml:space="preserve">              UNECE                    (89%)</t>
  </si>
  <si>
    <t xml:space="preserve">              UNDPKO                   (7%)</t>
  </si>
  <si>
    <t xml:space="preserve">              UN                           (18%)</t>
  </si>
  <si>
    <t xml:space="preserve">              PBF Window 1        (89%)</t>
  </si>
  <si>
    <t xml:space="preserve">              OHCHR                   (64%)</t>
  </si>
  <si>
    <t xml:space="preserve">              ITU                          (18%)</t>
  </si>
  <si>
    <t xml:space="preserve">              ILO - Assessed       (60%)</t>
  </si>
  <si>
    <t xml:space="preserve">              IAEA - Assessed     (33%)</t>
  </si>
  <si>
    <t xml:space="preserve">              FAO                         (51%)</t>
  </si>
  <si>
    <t xml:space="preserve"> A.    CORE CONTRIBUTIONS TO U.N., TOTAL</t>
  </si>
  <si>
    <t>VIII. BILATERAL, TOTAL</t>
  </si>
  <si>
    <t>689</t>
  </si>
  <si>
    <t xml:space="preserve">   SOUTH  &amp; CENTRAL ASIA, REGIONAL</t>
  </si>
  <si>
    <t>III.C. AMERICA REGIONAL</t>
  </si>
  <si>
    <t xml:space="preserve">   SOUTH AMERICA REGIONAL</t>
  </si>
  <si>
    <t xml:space="preserve">   STATES OF EX-YUGOSLAVIA UNSPECIF.</t>
  </si>
  <si>
    <t>( - )</t>
  </si>
  <si>
    <t>RECEIVED</t>
  </si>
  <si>
    <t>AID</t>
  </si>
  <si>
    <t>FOOD AID</t>
  </si>
  <si>
    <t>DISBURSEMENTS</t>
  </si>
  <si>
    <t>investment</t>
  </si>
  <si>
    <t>NET</t>
  </si>
  <si>
    <t>debt relief</t>
  </si>
  <si>
    <t>debt relief)</t>
  </si>
  <si>
    <t>debt</t>
  </si>
  <si>
    <t>basis</t>
  </si>
  <si>
    <t>basis)</t>
  </si>
  <si>
    <t>interest)</t>
  </si>
  <si>
    <t>TARIAN</t>
  </si>
  <si>
    <t>MENTAL</t>
  </si>
  <si>
    <t>Equity</t>
  </si>
  <si>
    <t>entries for</t>
  </si>
  <si>
    <t>(excl.offsetting</t>
  </si>
  <si>
    <t>Rescheduled</t>
  </si>
  <si>
    <t>encashment</t>
  </si>
  <si>
    <t>(deposit</t>
  </si>
  <si>
    <t>(Principal +</t>
  </si>
  <si>
    <t>HUMANI-</t>
  </si>
  <si>
    <t>DEVELOP-</t>
  </si>
  <si>
    <t>N E T</t>
  </si>
  <si>
    <t>Offsetting</t>
  </si>
  <si>
    <t>EXTENDED</t>
  </si>
  <si>
    <t>scriptions on</t>
  </si>
  <si>
    <t>ERIES</t>
  </si>
  <si>
    <t>DEBT</t>
  </si>
  <si>
    <t>GIVENESS</t>
  </si>
  <si>
    <t>- - - - - - -     o f    w h i c h :     - - - - - - -</t>
  </si>
  <si>
    <t>Capital sub-</t>
  </si>
  <si>
    <t>RECOV-</t>
  </si>
  <si>
    <t>DEBT FOR-</t>
  </si>
  <si>
    <t>L O A N S   &amp;   O T H E R   L O N G - T E R M   C A P I T A L</t>
  </si>
  <si>
    <t>Memo:</t>
  </si>
  <si>
    <t>- - - - - - - - -     o f    w h i c h :     - - - - - - - - -</t>
  </si>
  <si>
    <t>209</t>
  </si>
  <si>
    <t>216</t>
  </si>
  <si>
    <t>213</t>
  </si>
  <si>
    <t>206</t>
  </si>
  <si>
    <t>217</t>
  </si>
  <si>
    <t>218</t>
  </si>
  <si>
    <t>215</t>
  </si>
  <si>
    <t>205</t>
  </si>
  <si>
    <t>214</t>
  </si>
  <si>
    <t>204</t>
  </si>
  <si>
    <t>208</t>
  </si>
  <si>
    <t>212</t>
  </si>
  <si>
    <t>201</t>
  </si>
  <si>
    <t>DESTINATION OF OFFICIAL DEVELOPMENT ASSISTANCE - DISBURSEMENTS</t>
  </si>
  <si>
    <t>TABLE DAC 2A</t>
  </si>
  <si>
    <t/>
  </si>
  <si>
    <t xml:space="preserve">   d) Other</t>
  </si>
  <si>
    <t xml:space="preserve">   c) Action relating to debt</t>
  </si>
  <si>
    <t xml:space="preserve">   b) Local cost financing</t>
  </si>
  <si>
    <t xml:space="preserve">   a) Budget and balance-of-payments support</t>
  </si>
  <si>
    <t>calc 300</t>
  </si>
  <si>
    <t>3. NOT DIRECTLY FINANCING IMPORTS, TOTAL</t>
  </si>
  <si>
    <t>2. AID IN KIND</t>
  </si>
  <si>
    <t>135</t>
  </si>
  <si>
    <t xml:space="preserve">         5) Other (specify)</t>
  </si>
  <si>
    <t>134</t>
  </si>
  <si>
    <t xml:space="preserve">         4) Specified developed &amp; developing countries</t>
  </si>
  <si>
    <t>133</t>
  </si>
  <si>
    <t xml:space="preserve">         3) Specified developing countries </t>
  </si>
  <si>
    <t>132</t>
  </si>
  <si>
    <t xml:space="preserve">         2) Donor &amp; specified developing countries</t>
  </si>
  <si>
    <t>131</t>
  </si>
  <si>
    <t xml:space="preserve">         1) Donor country only</t>
  </si>
  <si>
    <t xml:space="preserve">      Procurement limited to:</t>
  </si>
  <si>
    <t>calc 130</t>
  </si>
  <si>
    <t xml:space="preserve">   c) Tied:</t>
  </si>
  <si>
    <t xml:space="preserve">         2) Substantially all developing countries</t>
  </si>
  <si>
    <t xml:space="preserve">             countries</t>
  </si>
  <si>
    <t xml:space="preserve">         1) Donor and substantially all developing</t>
  </si>
  <si>
    <t>calc 120</t>
  </si>
  <si>
    <t xml:space="preserve">   b) Partially untied:</t>
  </si>
  <si>
    <t xml:space="preserve">      and substantially all developing countries</t>
  </si>
  <si>
    <t xml:space="preserve">      Procurement authorised in all OECD countries</t>
  </si>
  <si>
    <t xml:space="preserve">   a) Untied:</t>
  </si>
  <si>
    <t>calc 100</t>
  </si>
  <si>
    <t>1.  DIRECTLY FINANCING IMPORTS, TOTAL</t>
  </si>
  <si>
    <t>(2) Excluding administrative costs.</t>
  </si>
  <si>
    <t>540</t>
  </si>
  <si>
    <r>
      <t xml:space="preserve">   c) Tied</t>
    </r>
    <r>
      <rPr>
        <vertAlign val="superscript"/>
        <sz val="12"/>
        <color indexed="12"/>
        <rFont val="Helv"/>
        <family val="0"/>
      </rPr>
      <t xml:space="preserve"> (1)</t>
    </r>
  </si>
  <si>
    <r>
      <t xml:space="preserve">   b) Partially untied</t>
    </r>
    <r>
      <rPr>
        <vertAlign val="superscript"/>
        <sz val="12"/>
        <color indexed="12"/>
        <rFont val="Helv"/>
        <family val="0"/>
      </rPr>
      <t xml:space="preserve"> (1)</t>
    </r>
  </si>
  <si>
    <r>
      <t xml:space="preserve">   a) Untied</t>
    </r>
    <r>
      <rPr>
        <vertAlign val="superscript"/>
        <sz val="12"/>
        <color indexed="12"/>
        <rFont val="Helv"/>
        <family val="0"/>
      </rPr>
      <t xml:space="preserve"> (1)</t>
    </r>
  </si>
  <si>
    <t>calc 500=510+520+530</t>
  </si>
  <si>
    <r>
      <t>4. TOTAL BILATERAL COMMITMENTS (a+b+c)</t>
    </r>
    <r>
      <rPr>
        <b/>
        <vertAlign val="superscript"/>
        <sz val="12"/>
        <color indexed="12"/>
        <rFont val="Helv"/>
        <family val="0"/>
      </rPr>
      <t xml:space="preserve"> (1)</t>
    </r>
  </si>
  <si>
    <t>072&gt;=073</t>
  </si>
  <si>
    <t>calc 074</t>
  </si>
  <si>
    <t>Project Assist.</t>
  </si>
  <si>
    <t xml:space="preserve"> TOTAL</t>
  </si>
  <si>
    <t>CONTRIB.</t>
  </si>
  <si>
    <t>TYPE OF TRANSACTION</t>
  </si>
  <si>
    <t>GRANT-LIKE</t>
  </si>
  <si>
    <t>AND</t>
  </si>
  <si>
    <t xml:space="preserve">                   LOANS  </t>
  </si>
  <si>
    <t>074</t>
  </si>
  <si>
    <t>073</t>
  </si>
  <si>
    <t>072</t>
  </si>
  <si>
    <t>1999/2000/2001 edition</t>
  </si>
  <si>
    <t>TYING STATUS OF BILATERAL OFFICIAL DEVELOPMENT ASSISTANCE COMMITMENTS</t>
  </si>
  <si>
    <t>TABLE DAC 7B</t>
  </si>
  <si>
    <t>(1) Excluding administrative costs, technical co-operation and refugees in donor countries.</t>
  </si>
  <si>
    <r>
      <t>Untied for LDCs and non-LDC HIPCs, including FTC</t>
    </r>
    <r>
      <rPr>
        <vertAlign val="superscript"/>
        <sz val="12"/>
        <color indexed="12"/>
        <rFont val="Helv"/>
        <family val="0"/>
      </rPr>
      <t xml:space="preserve"> (2)</t>
    </r>
  </si>
  <si>
    <t>Output table - 2013edition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</si>
</sst>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_)"/>
    <numFmt numFmtId="173" formatCode="0_)"/>
  </numFmts>
  <fonts count="53">
    <font>
      <sz val="12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color indexed="14"/>
      <name val="Arial"/>
      <family val="2"/>
    </font>
    <font>
      <b/>
      <sz val="12"/>
      <name val="Helv"/>
      <family val="0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name val="Arial"/>
      <family val="2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i/>
      <sz val="12"/>
      <color indexed="12"/>
      <name val="Helv"/>
      <family val="0"/>
    </font>
    <font>
      <sz val="12"/>
      <color indexed="14"/>
      <name val="Helv"/>
      <family val="0"/>
    </font>
    <font>
      <sz val="12"/>
      <color indexed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4"/>
      <color indexed="12"/>
      <name val="Helv"/>
      <family val="0"/>
    </font>
    <font>
      <sz val="14"/>
      <color indexed="12"/>
      <name val="Helv"/>
      <family val="0"/>
    </font>
    <font>
      <sz val="12"/>
      <color indexed="9"/>
      <name val="Helv"/>
      <family val="0"/>
    </font>
    <font>
      <sz val="11"/>
      <color indexed="12"/>
      <name val="Helv"/>
      <family val="0"/>
    </font>
    <font>
      <b/>
      <sz val="12"/>
      <color indexed="10"/>
      <name val="Helv"/>
      <family val="0"/>
    </font>
    <font>
      <strike/>
      <sz val="12"/>
      <color indexed="12"/>
      <name val="Helv"/>
      <family val="0"/>
    </font>
    <font>
      <strike/>
      <sz val="12"/>
      <name val="Helv"/>
      <family val="0"/>
    </font>
    <font>
      <b/>
      <strike/>
      <sz val="12"/>
      <color indexed="10"/>
      <name val="Helv"/>
      <family val="0"/>
    </font>
    <font>
      <b/>
      <strike/>
      <sz val="12"/>
      <name val="Helv"/>
      <family val="0"/>
    </font>
    <font>
      <vertAlign val="superscript"/>
      <sz val="12"/>
      <color indexed="12"/>
      <name val="Helv"/>
      <family val="0"/>
    </font>
    <font>
      <b/>
      <vertAlign val="superscript"/>
      <sz val="12"/>
      <color indexed="12"/>
      <name val="Helv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b/>
      <sz val="12"/>
      <color indexed="14"/>
      <name val="Helv"/>
      <family val="0"/>
    </font>
    <font>
      <sz val="8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/>
      <top style="thin"/>
      <bottom style="thin"/>
    </border>
    <border>
      <left style="medium"/>
      <right style="thick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>
        <color indexed="8"/>
      </bottom>
    </border>
    <border>
      <left/>
      <right/>
      <top style="thin"/>
      <bottom style="thin">
        <color indexed="12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ck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ck"/>
      <right/>
      <top/>
      <bottom/>
    </border>
    <border>
      <left style="medium"/>
      <right/>
      <top style="double"/>
      <bottom style="thin"/>
    </border>
    <border>
      <left style="medium"/>
      <right style="thick"/>
      <top style="double"/>
      <bottom style="thin"/>
    </border>
    <border>
      <left style="medium"/>
      <right style="medium"/>
      <top/>
      <bottom/>
    </border>
    <border>
      <left style="medium"/>
      <right style="medium"/>
      <top style="double"/>
      <bottom style="thin"/>
    </border>
    <border>
      <left/>
      <right style="thin"/>
      <top/>
      <bottom style="double"/>
    </border>
    <border>
      <left style="thick"/>
      <right/>
      <top style="double"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/>
      <bottom style="thin">
        <color indexed="8"/>
      </bottom>
    </border>
    <border>
      <left style="thick"/>
      <right/>
      <top style="thin"/>
      <bottom/>
    </border>
    <border>
      <left/>
      <right/>
      <top style="thin">
        <color indexed="12"/>
      </top>
      <bottom style="thin"/>
    </border>
    <border>
      <left/>
      <right style="thin"/>
      <top style="thin"/>
      <bottom style="thin"/>
    </border>
    <border>
      <left/>
      <right style="thin">
        <color indexed="12"/>
      </right>
      <top/>
      <bottom style="double"/>
    </border>
    <border>
      <left style="thin">
        <color indexed="12"/>
      </left>
      <right style="thin">
        <color indexed="12"/>
      </right>
      <top/>
      <bottom style="double"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/>
      <right/>
      <top style="thin">
        <color indexed="8"/>
      </top>
      <bottom style="thin"/>
    </border>
    <border>
      <left/>
      <right style="thin">
        <color indexed="12"/>
      </right>
      <top/>
      <bottom style="thin">
        <color indexed="8"/>
      </bottom>
    </border>
    <border>
      <left/>
      <right style="thin">
        <color indexed="12"/>
      </right>
      <top style="thin">
        <color indexed="8"/>
      </top>
      <bottom style="thin"/>
    </border>
    <border>
      <left style="thin">
        <color indexed="12"/>
      </left>
      <right style="thin">
        <color indexed="12"/>
      </right>
      <top style="thin">
        <color indexed="8"/>
      </top>
      <bottom style="thin"/>
    </border>
    <border>
      <left style="thin">
        <color indexed="12"/>
      </left>
      <right style="thin">
        <color indexed="12"/>
      </right>
      <top/>
      <bottom style="thin">
        <color indexed="8"/>
      </bottom>
    </border>
    <border>
      <left/>
      <right style="thin">
        <color indexed="12"/>
      </right>
      <top/>
      <bottom style="thin"/>
    </border>
    <border>
      <left style="thin">
        <color indexed="12"/>
      </left>
      <right style="thin">
        <color indexed="12"/>
      </right>
      <top/>
      <bottom style="thin"/>
    </border>
    <border>
      <left/>
      <right style="thin">
        <color indexed="12"/>
      </right>
      <top style="thin"/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12"/>
      </right>
      <top style="thin"/>
      <bottom style="thin">
        <color indexed="8"/>
      </bottom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thin">
        <color indexed="12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/>
      <right/>
      <top style="double"/>
      <bottom/>
    </border>
    <border>
      <left/>
      <right/>
      <top style="thin">
        <color indexed="8"/>
      </top>
      <bottom/>
    </border>
    <border>
      <left/>
      <right style="medium"/>
      <top/>
      <bottom/>
    </border>
    <border>
      <left/>
      <right/>
      <top/>
      <bottom style="double">
        <color indexed="12"/>
      </bottom>
    </border>
    <border>
      <left/>
      <right style="thin">
        <color indexed="12"/>
      </right>
      <top/>
      <bottom style="double">
        <color indexed="12"/>
      </bottom>
    </border>
  </borders>
  <cellStyleXfs count="61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7" fillId="0" borderId="1" applyNumberFormat="0" applyFill="0" applyAlignment="0" applyProtection="0"/>
    <xf numFmtId="171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6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8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2" fillId="7" borderId="8" applyNumberFormat="0" applyAlignment="0" applyProtection="0"/>
    <xf numFmtId="0" fontId="35" fillId="19" borderId="8" applyNumberFormat="0" applyAlignment="0" applyProtection="0"/>
    <xf numFmtId="0" fontId="45" fillId="19" borderId="9" applyNumberFormat="0" applyAlignment="0" applyProtection="0"/>
    <xf numFmtId="0" fontId="3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763">
    <xf numFmtId="172" fontId="0" fillId="0" borderId="0" xfId="0" applyAlignment="1">
      <alignment/>
    </xf>
    <xf numFmtId="172" fontId="2" fillId="0" borderId="0" xfId="0" applyFont="1" applyFill="1" applyBorder="1" applyAlignment="1">
      <alignment/>
    </xf>
    <xf numFmtId="172" fontId="3" fillId="0" borderId="0" xfId="0" applyFont="1" applyFill="1" applyBorder="1" applyAlignment="1" quotePrefix="1">
      <alignment horizontal="left"/>
    </xf>
    <xf numFmtId="172" fontId="4" fillId="0" borderId="0" xfId="0" applyFont="1" applyFill="1" applyBorder="1" applyAlignment="1">
      <alignment/>
    </xf>
    <xf numFmtId="172" fontId="3" fillId="0" borderId="0" xfId="0" applyFont="1" applyFill="1" applyBorder="1" applyAlignment="1">
      <alignment/>
    </xf>
    <xf numFmtId="172" fontId="4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172" fontId="2" fillId="0" borderId="0" xfId="34" applyNumberFormat="1" applyFont="1" applyFill="1" applyBorder="1" applyAlignment="1" applyProtection="1">
      <alignment/>
      <protection locked="0"/>
    </xf>
    <xf numFmtId="171" fontId="3" fillId="0" borderId="0" xfId="34" applyFont="1" applyFill="1" applyBorder="1" applyAlignment="1" applyProtection="1" quotePrefix="1">
      <alignment horizontal="left"/>
      <protection locked="0"/>
    </xf>
    <xf numFmtId="173" fontId="3" fillId="0" borderId="0" xfId="0" applyNumberFormat="1" applyFont="1" applyFill="1" applyBorder="1" applyAlignment="1" applyProtection="1">
      <alignment horizontal="left"/>
      <protection/>
    </xf>
    <xf numFmtId="173" fontId="49" fillId="0" borderId="10" xfId="0" applyNumberFormat="1" applyFont="1" applyFill="1" applyBorder="1" applyAlignment="1" applyProtection="1">
      <alignment horizontal="left"/>
      <protection/>
    </xf>
    <xf numFmtId="172" fontId="50" fillId="0" borderId="0" xfId="0" applyFont="1" applyFill="1" applyBorder="1" applyAlignment="1" quotePrefix="1">
      <alignment horizontal="left"/>
    </xf>
    <xf numFmtId="172" fontId="4" fillId="0" borderId="0" xfId="0" applyNumberFormat="1" applyFont="1" applyFill="1" applyBorder="1" applyAlignment="1" applyProtection="1" quotePrefix="1">
      <alignment horizontal="left"/>
      <protection locked="0"/>
    </xf>
    <xf numFmtId="172" fontId="4" fillId="0" borderId="11" xfId="0" applyFont="1" applyFill="1" applyBorder="1" applyAlignment="1">
      <alignment/>
    </xf>
    <xf numFmtId="172" fontId="4" fillId="0" borderId="0" xfId="0" applyFont="1" applyFill="1" applyBorder="1" applyAlignment="1">
      <alignment horizontal="left"/>
    </xf>
    <xf numFmtId="171" fontId="6" fillId="0" borderId="12" xfId="34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71" fontId="8" fillId="0" borderId="0" xfId="34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71" fontId="9" fillId="0" borderId="0" xfId="34" applyFont="1" applyFill="1" applyBorder="1" applyAlignment="1" applyProtection="1" quotePrefix="1">
      <alignment horizontal="center"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6" fillId="0" borderId="0" xfId="34" applyFont="1" applyFill="1" applyBorder="1" applyAlignment="1" applyProtection="1">
      <alignment horizontal="center"/>
      <protection locked="0"/>
    </xf>
    <xf numFmtId="171" fontId="2" fillId="8" borderId="11" xfId="34" applyFont="1" applyFill="1" applyBorder="1" applyAlignment="1" applyProtection="1">
      <alignment horizontal="left" wrapText="1"/>
      <protection locked="0"/>
    </xf>
    <xf numFmtId="49" fontId="49" fillId="8" borderId="13" xfId="0" applyNumberFormat="1" applyFont="1" applyFill="1" applyBorder="1" applyAlignment="1" applyProtection="1">
      <alignment horizontal="center"/>
      <protection locked="0"/>
    </xf>
    <xf numFmtId="172" fontId="2" fillId="8" borderId="13" xfId="0" applyNumberFormat="1" applyFont="1" applyFill="1" applyBorder="1" applyAlignment="1" applyProtection="1">
      <alignment horizontal="fill"/>
      <protection/>
    </xf>
    <xf numFmtId="172" fontId="2" fillId="8" borderId="14" xfId="0" applyNumberFormat="1" applyFont="1" applyFill="1" applyBorder="1" applyAlignment="1" applyProtection="1">
      <alignment horizontal="fill"/>
      <protection/>
    </xf>
    <xf numFmtId="172" fontId="2" fillId="8" borderId="11" xfId="0" applyNumberFormat="1" applyFont="1" applyFill="1" applyBorder="1" applyAlignment="1" applyProtection="1">
      <alignment horizontal="fill"/>
      <protection/>
    </xf>
    <xf numFmtId="172" fontId="4" fillId="0" borderId="15" xfId="0" applyNumberFormat="1" applyFont="1" applyFill="1" applyBorder="1" applyAlignment="1" applyProtection="1">
      <alignment horizontal="fill"/>
      <protection locked="0"/>
    </xf>
    <xf numFmtId="172" fontId="4" fillId="8" borderId="16" xfId="0" applyNumberFormat="1" applyFont="1" applyFill="1" applyBorder="1" applyAlignment="1" applyProtection="1">
      <alignment horizontal="fill"/>
      <protection locked="0"/>
    </xf>
    <xf numFmtId="172" fontId="3" fillId="8" borderId="17" xfId="0" applyNumberFormat="1" applyFont="1" applyFill="1" applyBorder="1" applyAlignment="1" applyProtection="1">
      <alignment/>
      <protection locked="0"/>
    </xf>
    <xf numFmtId="172" fontId="4" fillId="8" borderId="18" xfId="0" applyNumberFormat="1" applyFont="1" applyFill="1" applyBorder="1" applyAlignment="1" applyProtection="1">
      <alignment horizontal="fill"/>
      <protection locked="0"/>
    </xf>
    <xf numFmtId="172" fontId="4" fillId="0" borderId="0" xfId="0" applyFont="1" applyBorder="1" applyAlignment="1">
      <alignment/>
    </xf>
    <xf numFmtId="171" fontId="3" fillId="0" borderId="19" xfId="34" applyFont="1" applyFill="1" applyBorder="1" applyAlignment="1" applyProtection="1">
      <alignment horizontal="left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172" fontId="4" fillId="0" borderId="19" xfId="0" applyNumberFormat="1" applyFont="1" applyFill="1" applyBorder="1" applyAlignment="1" applyProtection="1">
      <alignment horizontal="fill"/>
      <protection locked="0"/>
    </xf>
    <xf numFmtId="172" fontId="4" fillId="8" borderId="21" xfId="0" applyNumberFormat="1" applyFont="1" applyFill="1" applyBorder="1" applyAlignment="1" applyProtection="1">
      <alignment horizontal="fill"/>
      <protection locked="0"/>
    </xf>
    <xf numFmtId="172" fontId="3" fillId="8" borderId="22" xfId="0" applyNumberFormat="1" applyFont="1" applyFill="1" applyBorder="1" applyAlignment="1" applyProtection="1">
      <alignment/>
      <protection locked="0"/>
    </xf>
    <xf numFmtId="172" fontId="4" fillId="8" borderId="23" xfId="0" applyNumberFormat="1" applyFont="1" applyFill="1" applyBorder="1" applyAlignment="1" applyProtection="1">
      <alignment horizontal="fill"/>
      <protection locked="0"/>
    </xf>
    <xf numFmtId="171" fontId="3" fillId="0" borderId="12" xfId="34" applyFont="1" applyFill="1" applyBorder="1" applyAlignment="1" applyProtection="1">
      <alignment horizontal="left"/>
      <protection locked="0"/>
    </xf>
    <xf numFmtId="172" fontId="3" fillId="8" borderId="24" xfId="0" applyNumberFormat="1" applyFont="1" applyFill="1" applyBorder="1" applyAlignment="1" applyProtection="1">
      <alignment/>
      <protection locked="0"/>
    </xf>
    <xf numFmtId="172" fontId="2" fillId="8" borderId="13" xfId="0" applyNumberFormat="1" applyFont="1" applyFill="1" applyBorder="1" applyAlignment="1" applyProtection="1">
      <alignment/>
      <protection/>
    </xf>
    <xf numFmtId="172" fontId="2" fillId="8" borderId="14" xfId="0" applyNumberFormat="1" applyFont="1" applyFill="1" applyBorder="1" applyAlignment="1" applyProtection="1">
      <alignment/>
      <protection/>
    </xf>
    <xf numFmtId="172" fontId="2" fillId="8" borderId="20" xfId="0" applyNumberFormat="1" applyFont="1" applyFill="1" applyBorder="1" applyAlignment="1" applyProtection="1">
      <alignment/>
      <protection/>
    </xf>
    <xf numFmtId="172" fontId="2" fillId="8" borderId="25" xfId="0" applyNumberFormat="1" applyFont="1" applyFill="1" applyBorder="1" applyAlignment="1" applyProtection="1">
      <alignment/>
      <protection/>
    </xf>
    <xf numFmtId="172" fontId="2" fillId="8" borderId="19" xfId="0" applyNumberFormat="1" applyFont="1" applyFill="1" applyBorder="1" applyAlignment="1" applyProtection="1">
      <alignment/>
      <protection/>
    </xf>
    <xf numFmtId="171" fontId="8" fillId="0" borderId="0" xfId="34" applyFont="1" applyFill="1" applyBorder="1" applyAlignment="1" applyProtection="1">
      <alignment horizontal="left" vertical="center" wrapText="1"/>
      <protection locked="0"/>
    </xf>
    <xf numFmtId="172" fontId="8" fillId="0" borderId="26" xfId="0" applyNumberFormat="1" applyFont="1" applyFill="1" applyBorder="1" applyAlignment="1">
      <alignment/>
    </xf>
    <xf numFmtId="172" fontId="8" fillId="0" borderId="27" xfId="0" applyNumberFormat="1" applyFont="1" applyFill="1" applyBorder="1" applyAlignment="1">
      <alignment/>
    </xf>
    <xf numFmtId="171" fontId="3" fillId="0" borderId="19" xfId="34" applyFont="1" applyFill="1" applyBorder="1" applyAlignment="1" applyProtection="1" quotePrefix="1">
      <alignment horizontal="left" wrapText="1"/>
      <protection locked="0"/>
    </xf>
    <xf numFmtId="172" fontId="4" fillId="0" borderId="25" xfId="0" applyNumberFormat="1" applyFont="1" applyFill="1" applyBorder="1" applyAlignment="1" applyProtection="1">
      <alignment/>
      <protection/>
    </xf>
    <xf numFmtId="171" fontId="4" fillId="0" borderId="19" xfId="34" applyFont="1" applyFill="1" applyBorder="1" applyAlignment="1" applyProtection="1" quotePrefix="1">
      <alignment horizontal="left" wrapText="1"/>
      <protection locked="0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172" fontId="4" fillId="0" borderId="25" xfId="0" applyNumberFormat="1" applyFont="1" applyFill="1" applyBorder="1" applyAlignment="1" applyProtection="1">
      <alignment/>
      <protection locked="0"/>
    </xf>
    <xf numFmtId="171" fontId="4" fillId="0" borderId="19" xfId="34" applyFont="1" applyFill="1" applyBorder="1" applyAlignment="1" applyProtection="1" quotePrefix="1">
      <alignment horizontal="left" wrapText="1"/>
      <protection/>
    </xf>
    <xf numFmtId="171" fontId="4" fillId="0" borderId="19" xfId="34" applyFont="1" applyFill="1" applyBorder="1" applyAlignment="1" applyProtection="1">
      <alignment horizontal="left" wrapText="1"/>
      <protection locked="0"/>
    </xf>
    <xf numFmtId="172" fontId="4" fillId="0" borderId="27" xfId="0" applyNumberFormat="1" applyFont="1" applyFill="1" applyBorder="1" applyAlignment="1" applyProtection="1">
      <alignment/>
      <protection locked="0"/>
    </xf>
    <xf numFmtId="172" fontId="4" fillId="0" borderId="25" xfId="0" applyNumberFormat="1" applyFont="1" applyFill="1" applyBorder="1" applyAlignment="1">
      <alignment/>
    </xf>
    <xf numFmtId="171" fontId="12" fillId="0" borderId="15" xfId="34" applyFont="1" applyFill="1" applyBorder="1" applyAlignment="1" applyProtection="1" quotePrefix="1">
      <alignment horizontal="left" wrapText="1"/>
      <protection locked="0"/>
    </xf>
    <xf numFmtId="172" fontId="4" fillId="0" borderId="28" xfId="0" applyNumberFormat="1" applyFont="1" applyFill="1" applyBorder="1" applyAlignment="1">
      <alignment/>
    </xf>
    <xf numFmtId="171" fontId="12" fillId="0" borderId="29" xfId="34" applyFont="1" applyFill="1" applyBorder="1" applyAlignment="1" applyProtection="1">
      <alignment horizontal="left" wrapText="1"/>
      <protection/>
    </xf>
    <xf numFmtId="172" fontId="4" fillId="0" borderId="25" xfId="0" applyNumberFormat="1" applyFont="1" applyFill="1" applyBorder="1" applyAlignment="1" applyProtection="1">
      <alignment horizontal="fill"/>
      <protection locked="0"/>
    </xf>
    <xf numFmtId="171" fontId="4" fillId="0" borderId="30" xfId="34" applyFont="1" applyFill="1" applyBorder="1" applyAlignment="1" applyProtection="1">
      <alignment horizontal="left" wrapText="1"/>
      <protection locked="0"/>
    </xf>
    <xf numFmtId="172" fontId="4" fillId="24" borderId="20" xfId="0" applyNumberFormat="1" applyFont="1" applyFill="1" applyBorder="1" applyAlignment="1" applyProtection="1">
      <alignment horizontal="fill"/>
      <protection/>
    </xf>
    <xf numFmtId="172" fontId="3" fillId="8" borderId="22" xfId="0" applyNumberFormat="1" applyFont="1" applyFill="1" applyBorder="1" applyAlignment="1">
      <alignment/>
    </xf>
    <xf numFmtId="172" fontId="4" fillId="8" borderId="23" xfId="0" applyNumberFormat="1" applyFont="1" applyFill="1" applyBorder="1" applyAlignment="1">
      <alignment horizontal="fill"/>
    </xf>
    <xf numFmtId="171" fontId="14" fillId="0" borderId="0" xfId="34" applyFont="1" applyFill="1" applyBorder="1" applyAlignment="1" applyProtection="1">
      <alignment horizontal="left" wrapText="1"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171" fontId="12" fillId="0" borderId="15" xfId="34" applyFont="1" applyFill="1" applyBorder="1" applyAlignment="1" applyProtection="1">
      <alignment horizontal="left" wrapText="1"/>
      <protection locked="0"/>
    </xf>
    <xf numFmtId="49" fontId="4" fillId="0" borderId="31" xfId="0" applyNumberFormat="1" applyFont="1" applyFill="1" applyBorder="1" applyAlignment="1" applyProtection="1">
      <alignment horizontal="center"/>
      <protection locked="0"/>
    </xf>
    <xf numFmtId="171" fontId="12" fillId="0" borderId="19" xfId="34" applyFont="1" applyFill="1" applyBorder="1" applyAlignment="1" applyProtection="1">
      <alignment horizontal="left" wrapText="1"/>
      <protection locked="0"/>
    </xf>
    <xf numFmtId="171" fontId="12" fillId="0" borderId="12" xfId="34" applyFont="1" applyFill="1" applyBorder="1" applyAlignment="1" applyProtection="1">
      <alignment horizontal="left" wrapText="1"/>
      <protection locked="0"/>
    </xf>
    <xf numFmtId="172" fontId="9" fillId="0" borderId="32" xfId="0" applyNumberFormat="1" applyFont="1" applyFill="1" applyBorder="1" applyAlignment="1" applyProtection="1">
      <alignment/>
      <protection locked="0"/>
    </xf>
    <xf numFmtId="172" fontId="9" fillId="0" borderId="33" xfId="0" applyNumberFormat="1" applyFont="1" applyFill="1" applyBorder="1" applyAlignment="1" applyProtection="1">
      <alignment/>
      <protection locked="0"/>
    </xf>
    <xf numFmtId="172" fontId="4" fillId="0" borderId="19" xfId="0" applyNumberFormat="1" applyFont="1" applyFill="1" applyBorder="1" applyAlignment="1" applyProtection="1">
      <alignment/>
      <protection locked="0"/>
    </xf>
    <xf numFmtId="172" fontId="4" fillId="8" borderId="21" xfId="0" applyNumberFormat="1" applyFont="1" applyFill="1" applyBorder="1" applyAlignment="1" applyProtection="1">
      <alignment/>
      <protection locked="0"/>
    </xf>
    <xf numFmtId="172" fontId="4" fillId="8" borderId="23" xfId="0" applyNumberFormat="1" applyFont="1" applyFill="1" applyBorder="1" applyAlignment="1" applyProtection="1">
      <alignment/>
      <protection locked="0"/>
    </xf>
    <xf numFmtId="171" fontId="12" fillId="24" borderId="0" xfId="34" applyFont="1" applyFill="1" applyBorder="1" applyAlignment="1" applyProtection="1" quotePrefix="1">
      <alignment horizontal="left" wrapText="1"/>
      <protection locked="0"/>
    </xf>
    <xf numFmtId="172" fontId="4" fillId="0" borderId="32" xfId="0" applyNumberFormat="1" applyFont="1" applyFill="1" applyBorder="1" applyAlignment="1">
      <alignment/>
    </xf>
    <xf numFmtId="172" fontId="4" fillId="8" borderId="34" xfId="0" applyNumberFormat="1" applyFont="1" applyFill="1" applyBorder="1" applyAlignment="1" applyProtection="1">
      <alignment/>
      <protection locked="0"/>
    </xf>
    <xf numFmtId="172" fontId="3" fillId="8" borderId="24" xfId="0" applyNumberFormat="1" applyFont="1" applyFill="1" applyBorder="1" applyAlignment="1">
      <alignment/>
    </xf>
    <xf numFmtId="172" fontId="4" fillId="8" borderId="35" xfId="0" applyNumberFormat="1" applyFont="1" applyFill="1" applyBorder="1" applyAlignment="1">
      <alignment horizontal="center"/>
    </xf>
    <xf numFmtId="171" fontId="12" fillId="24" borderId="15" xfId="34" applyFont="1" applyFill="1" applyBorder="1" applyAlignment="1" applyProtection="1" quotePrefix="1">
      <alignment horizontal="left" wrapText="1"/>
      <protection locked="0"/>
    </xf>
    <xf numFmtId="172" fontId="4" fillId="0" borderId="31" xfId="0" applyNumberFormat="1" applyFont="1" applyFill="1" applyBorder="1" applyAlignment="1">
      <alignment/>
    </xf>
    <xf numFmtId="172" fontId="4" fillId="8" borderId="16" xfId="0" applyNumberFormat="1" applyFont="1" applyFill="1" applyBorder="1" applyAlignment="1" applyProtection="1">
      <alignment/>
      <protection locked="0"/>
    </xf>
    <xf numFmtId="172" fontId="3" fillId="8" borderId="17" xfId="0" applyNumberFormat="1" applyFont="1" applyFill="1" applyBorder="1" applyAlignment="1">
      <alignment/>
    </xf>
    <xf numFmtId="172" fontId="4" fillId="8" borderId="18" xfId="0" applyNumberFormat="1" applyFont="1" applyFill="1" applyBorder="1" applyAlignment="1">
      <alignment horizontal="fill"/>
    </xf>
    <xf numFmtId="171" fontId="12" fillId="24" borderId="19" xfId="34" applyFont="1" applyFill="1" applyBorder="1" applyAlignment="1" applyProtection="1" quotePrefix="1">
      <alignment horizontal="left" wrapText="1"/>
      <protection locked="0"/>
    </xf>
    <xf numFmtId="171" fontId="2" fillId="8" borderId="19" xfId="34" applyFont="1" applyFill="1" applyBorder="1" applyAlignment="1" applyProtection="1" quotePrefix="1">
      <alignment horizontal="left" wrapText="1"/>
      <protection locked="0"/>
    </xf>
    <xf numFmtId="49" fontId="3" fillId="8" borderId="20" xfId="0" applyNumberFormat="1" applyFont="1" applyFill="1" applyBorder="1" applyAlignment="1" applyProtection="1">
      <alignment horizontal="center"/>
      <protection locked="0"/>
    </xf>
    <xf numFmtId="172" fontId="2" fillId="8" borderId="21" xfId="0" applyNumberFormat="1" applyFont="1" applyFill="1" applyBorder="1" applyAlignment="1" applyProtection="1">
      <alignment/>
      <protection/>
    </xf>
    <xf numFmtId="172" fontId="2" fillId="8" borderId="22" xfId="0" applyNumberFormat="1" applyFont="1" applyFill="1" applyBorder="1" applyAlignment="1" applyProtection="1">
      <alignment/>
      <protection/>
    </xf>
    <xf numFmtId="172" fontId="2" fillId="8" borderId="23" xfId="0" applyNumberFormat="1" applyFont="1" applyFill="1" applyBorder="1" applyAlignment="1" applyProtection="1">
      <alignment/>
      <protection/>
    </xf>
    <xf numFmtId="171" fontId="8" fillId="0" borderId="15" xfId="34" applyFont="1" applyFill="1" applyBorder="1" applyAlignment="1" applyProtection="1">
      <alignment horizontal="left" wrapText="1"/>
      <protection locked="0"/>
    </xf>
    <xf numFmtId="172" fontId="9" fillId="0" borderId="20" xfId="0" applyNumberFormat="1" applyFont="1" applyFill="1" applyBorder="1" applyAlignment="1" applyProtection="1">
      <alignment/>
      <protection locked="0"/>
    </xf>
    <xf numFmtId="172" fontId="9" fillId="8" borderId="21" xfId="0" applyNumberFormat="1" applyFont="1" applyFill="1" applyBorder="1" applyAlignment="1" applyProtection="1">
      <alignment/>
      <protection locked="0"/>
    </xf>
    <xf numFmtId="172" fontId="8" fillId="8" borderId="17" xfId="0" applyNumberFormat="1" applyFont="1" applyFill="1" applyBorder="1" applyAlignment="1" applyProtection="1">
      <alignment/>
      <protection locked="0"/>
    </xf>
    <xf numFmtId="172" fontId="9" fillId="8" borderId="18" xfId="0" applyNumberFormat="1" applyFont="1" applyFill="1" applyBorder="1" applyAlignment="1" applyProtection="1">
      <alignment/>
      <protection locked="0"/>
    </xf>
    <xf numFmtId="49" fontId="3" fillId="0" borderId="20" xfId="0" applyNumberFormat="1" applyFont="1" applyFill="1" applyBorder="1" applyAlignment="1" applyProtection="1" quotePrefix="1">
      <alignment horizontal="center"/>
      <protection locked="0"/>
    </xf>
    <xf numFmtId="171" fontId="4" fillId="0" borderId="30" xfId="34" applyFont="1" applyFill="1" applyBorder="1" applyAlignment="1" applyProtection="1" quotePrefix="1">
      <alignment horizontal="left" wrapText="1"/>
      <protection locked="0"/>
    </xf>
    <xf numFmtId="171" fontId="12" fillId="0" borderId="19" xfId="34" applyFont="1" applyFill="1" applyBorder="1" applyAlignment="1" applyProtection="1" quotePrefix="1">
      <alignment horizontal="left" wrapText="1"/>
      <protection locked="0"/>
    </xf>
    <xf numFmtId="171" fontId="2" fillId="8" borderId="15" xfId="34" applyFont="1" applyFill="1" applyBorder="1" applyAlignment="1" applyProtection="1" quotePrefix="1">
      <alignment horizontal="left" wrapText="1"/>
      <protection locked="0"/>
    </xf>
    <xf numFmtId="49" fontId="3" fillId="8" borderId="31" xfId="0" applyNumberFormat="1" applyFont="1" applyFill="1" applyBorder="1" applyAlignment="1" applyProtection="1">
      <alignment horizontal="center"/>
      <protection locked="0"/>
    </xf>
    <xf numFmtId="172" fontId="2" fillId="8" borderId="31" xfId="0" applyNumberFormat="1" applyFont="1" applyFill="1" applyBorder="1" applyAlignment="1" applyProtection="1">
      <alignment/>
      <protection/>
    </xf>
    <xf numFmtId="172" fontId="2" fillId="8" borderId="16" xfId="0" applyNumberFormat="1" applyFont="1" applyFill="1" applyBorder="1" applyAlignment="1" applyProtection="1">
      <alignment/>
      <protection/>
    </xf>
    <xf numFmtId="172" fontId="2" fillId="8" borderId="17" xfId="0" applyNumberFormat="1" applyFont="1" applyFill="1" applyBorder="1" applyAlignment="1" applyProtection="1">
      <alignment/>
      <protection/>
    </xf>
    <xf numFmtId="172" fontId="2" fillId="8" borderId="18" xfId="0" applyNumberFormat="1" applyFont="1" applyFill="1" applyBorder="1" applyAlignment="1" applyProtection="1">
      <alignment horizontal="fill"/>
      <protection/>
    </xf>
    <xf numFmtId="172" fontId="9" fillId="8" borderId="16" xfId="0" applyNumberFormat="1" applyFont="1" applyFill="1" applyBorder="1" applyAlignment="1" applyProtection="1">
      <alignment/>
      <protection locked="0"/>
    </xf>
    <xf numFmtId="172" fontId="9" fillId="8" borderId="18" xfId="0" applyNumberFormat="1" applyFont="1" applyFill="1" applyBorder="1" applyAlignment="1" applyProtection="1">
      <alignment horizontal="fill"/>
      <protection locked="0"/>
    </xf>
    <xf numFmtId="49" fontId="4" fillId="0" borderId="20" xfId="0" applyNumberFormat="1" applyFont="1" applyFill="1" applyBorder="1" applyAlignment="1" applyProtection="1" quotePrefix="1">
      <alignment horizontal="center"/>
      <protection locked="0"/>
    </xf>
    <xf numFmtId="172" fontId="9" fillId="8" borderId="34" xfId="0" applyNumberFormat="1" applyFont="1" applyFill="1" applyBorder="1" applyAlignment="1" applyProtection="1">
      <alignment/>
      <protection locked="0"/>
    </xf>
    <xf numFmtId="172" fontId="8" fillId="8" borderId="36" xfId="0" applyNumberFormat="1" applyFont="1" applyFill="1" applyBorder="1" applyAlignment="1" applyProtection="1">
      <alignment/>
      <protection locked="0"/>
    </xf>
    <xf numFmtId="172" fontId="9" fillId="8" borderId="37" xfId="0" applyNumberFormat="1" applyFont="1" applyFill="1" applyBorder="1" applyAlignment="1" applyProtection="1">
      <alignment horizontal="fill"/>
      <protection locked="0"/>
    </xf>
    <xf numFmtId="2" fontId="2" fillId="8" borderId="22" xfId="0" applyNumberFormat="1" applyFont="1" applyFill="1" applyBorder="1" applyAlignment="1" applyProtection="1">
      <alignment/>
      <protection/>
    </xf>
    <xf numFmtId="172" fontId="2" fillId="8" borderId="23" xfId="0" applyNumberFormat="1" applyFont="1" applyFill="1" applyBorder="1" applyAlignment="1" applyProtection="1">
      <alignment horizontal="fill"/>
      <protection/>
    </xf>
    <xf numFmtId="171" fontId="4" fillId="0" borderId="15" xfId="34" applyFont="1" applyFill="1" applyBorder="1" applyAlignment="1" applyProtection="1" quotePrefix="1">
      <alignment horizontal="left" wrapText="1"/>
      <protection locked="0"/>
    </xf>
    <xf numFmtId="171" fontId="4" fillId="0" borderId="0" xfId="34" applyFont="1" applyFill="1" applyBorder="1" applyAlignment="1" applyProtection="1" quotePrefix="1">
      <alignment horizontal="left" wrapText="1"/>
      <protection locked="0"/>
    </xf>
    <xf numFmtId="172" fontId="4" fillId="0" borderId="15" xfId="0" applyNumberFormat="1" applyFont="1" applyFill="1" applyBorder="1" applyAlignment="1" applyProtection="1">
      <alignment/>
      <protection locked="0"/>
    </xf>
    <xf numFmtId="172" fontId="3" fillId="8" borderId="20" xfId="0" applyNumberFormat="1" applyFont="1" applyFill="1" applyBorder="1" applyAlignment="1" applyProtection="1">
      <alignment horizontal="fill"/>
      <protection/>
    </xf>
    <xf numFmtId="172" fontId="3" fillId="8" borderId="21" xfId="0" applyNumberFormat="1" applyFont="1" applyFill="1" applyBorder="1" applyAlignment="1" applyProtection="1">
      <alignment horizontal="fill"/>
      <protection locked="0"/>
    </xf>
    <xf numFmtId="172" fontId="3" fillId="8" borderId="19" xfId="0" applyNumberFormat="1" applyFont="1" applyFill="1" applyBorder="1" applyAlignment="1" applyProtection="1">
      <alignment horizontal="fill"/>
      <protection/>
    </xf>
    <xf numFmtId="172" fontId="3" fillId="8" borderId="22" xfId="0" applyNumberFormat="1" applyFont="1" applyFill="1" applyBorder="1" applyAlignment="1" applyProtection="1">
      <alignment horizontal="fill"/>
      <protection/>
    </xf>
    <xf numFmtId="172" fontId="3" fillId="8" borderId="23" xfId="0" applyNumberFormat="1" applyFont="1" applyFill="1" applyBorder="1" applyAlignment="1" applyProtection="1">
      <alignment horizontal="fill"/>
      <protection/>
    </xf>
    <xf numFmtId="171" fontId="4" fillId="0" borderId="0" xfId="34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1" fontId="12" fillId="0" borderId="0" xfId="34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72" fontId="8" fillId="0" borderId="0" xfId="0" applyNumberFormat="1" applyFont="1" applyFill="1" applyBorder="1" applyAlignment="1" applyProtection="1">
      <alignment horizontal="fill"/>
      <protection/>
    </xf>
    <xf numFmtId="172" fontId="4" fillId="0" borderId="0" xfId="0" applyNumberFormat="1" applyFont="1" applyFill="1" applyBorder="1" applyAlignment="1" applyProtection="1">
      <alignment horizontal="fill"/>
      <protection locked="0"/>
    </xf>
    <xf numFmtId="172" fontId="4" fillId="0" borderId="0" xfId="0" applyNumberFormat="1" applyFont="1" applyFill="1" applyBorder="1" applyAlignment="1" applyProtection="1">
      <alignment horizontal="center"/>
      <protection locked="0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fill"/>
    </xf>
    <xf numFmtId="171" fontId="12" fillId="0" borderId="0" xfId="34" applyFont="1" applyFill="1" applyBorder="1" applyAlignment="1" applyProtection="1">
      <alignment horizontal="left"/>
      <protection locked="0"/>
    </xf>
    <xf numFmtId="172" fontId="2" fillId="8" borderId="38" xfId="0" applyNumberFormat="1" applyFont="1" applyFill="1" applyBorder="1" applyAlignment="1" applyProtection="1">
      <alignment horizontal="fill"/>
      <protection/>
    </xf>
    <xf numFmtId="172" fontId="9" fillId="0" borderId="12" xfId="0" applyNumberFormat="1" applyFont="1" applyFill="1" applyBorder="1" applyAlignment="1" applyProtection="1">
      <alignment/>
      <protection locked="0"/>
    </xf>
    <xf numFmtId="172" fontId="9" fillId="0" borderId="19" xfId="0" applyNumberFormat="1" applyFont="1" applyFill="1" applyBorder="1" applyAlignment="1" applyProtection="1">
      <alignment/>
      <protection locked="0"/>
    </xf>
    <xf numFmtId="172" fontId="2" fillId="8" borderId="15" xfId="0" applyNumberFormat="1" applyFont="1" applyFill="1" applyBorder="1" applyAlignment="1" applyProtection="1">
      <alignment/>
      <protection/>
    </xf>
    <xf numFmtId="172" fontId="2" fillId="8" borderId="11" xfId="0" applyNumberFormat="1" applyFont="1" applyFill="1" applyBorder="1" applyAlignment="1" applyProtection="1">
      <alignment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Border="1" applyAlignment="1" applyProtection="1">
      <alignment/>
      <protection locked="0"/>
    </xf>
    <xf numFmtId="172" fontId="2" fillId="8" borderId="40" xfId="0" applyNumberFormat="1" applyFont="1" applyFill="1" applyBorder="1" applyAlignment="1" applyProtection="1">
      <alignment horizontal="fill"/>
      <protection/>
    </xf>
    <xf numFmtId="172" fontId="8" fillId="8" borderId="37" xfId="0" applyNumberFormat="1" applyFont="1" applyFill="1" applyBorder="1" applyAlignment="1">
      <alignment/>
    </xf>
    <xf numFmtId="172" fontId="4" fillId="8" borderId="37" xfId="0" applyNumberFormat="1" applyFont="1" applyFill="1" applyBorder="1" applyAlignment="1" applyProtection="1">
      <alignment/>
      <protection locked="0"/>
    </xf>
    <xf numFmtId="172" fontId="4" fillId="8" borderId="23" xfId="0" applyNumberFormat="1" applyFont="1" applyFill="1" applyBorder="1" applyAlignment="1">
      <alignment/>
    </xf>
    <xf numFmtId="172" fontId="4" fillId="8" borderId="18" xfId="0" applyNumberFormat="1" applyFont="1" applyFill="1" applyBorder="1" applyAlignment="1" applyProtection="1">
      <alignment/>
      <protection locked="0"/>
    </xf>
    <xf numFmtId="172" fontId="9" fillId="8" borderId="35" xfId="0" applyNumberFormat="1" applyFont="1" applyFill="1" applyBorder="1" applyAlignment="1" applyProtection="1">
      <alignment/>
      <protection locked="0"/>
    </xf>
    <xf numFmtId="172" fontId="4" fillId="0" borderId="19" xfId="0" applyNumberFormat="1" applyFont="1" applyFill="1" applyBorder="1" applyAlignment="1" applyProtection="1">
      <alignment/>
      <protection/>
    </xf>
    <xf numFmtId="172" fontId="4" fillId="0" borderId="19" xfId="0" applyNumberFormat="1" applyFont="1" applyFill="1" applyBorder="1" applyAlignment="1">
      <alignment/>
    </xf>
    <xf numFmtId="172" fontId="2" fillId="8" borderId="41" xfId="0" applyNumberFormat="1" applyFont="1" applyFill="1" applyBorder="1" applyAlignment="1" applyProtection="1">
      <alignment horizontal="fill"/>
      <protection/>
    </xf>
    <xf numFmtId="172" fontId="2" fillId="8" borderId="41" xfId="0" applyNumberFormat="1" applyFont="1" applyFill="1" applyBorder="1" applyAlignment="1" applyProtection="1">
      <alignment/>
      <protection/>
    </xf>
    <xf numFmtId="172" fontId="8" fillId="8" borderId="36" xfId="0" applyNumberFormat="1" applyFont="1" applyFill="1" applyBorder="1" applyAlignment="1">
      <alignment/>
    </xf>
    <xf numFmtId="172" fontId="3" fillId="8" borderId="36" xfId="0" applyNumberFormat="1" applyFont="1" applyFill="1" applyBorder="1" applyAlignment="1" applyProtection="1">
      <alignment/>
      <protection locked="0"/>
    </xf>
    <xf numFmtId="172" fontId="8" fillId="8" borderId="24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/>
    </xf>
    <xf numFmtId="0" fontId="3" fillId="8" borderId="42" xfId="0" applyNumberFormat="1" applyFont="1" applyFill="1" applyBorder="1" applyAlignment="1" applyProtection="1">
      <alignment horizontal="center" vertical="center" wrapText="1"/>
      <protection locked="0"/>
    </xf>
    <xf numFmtId="172" fontId="2" fillId="8" borderId="43" xfId="0" applyNumberFormat="1" applyFont="1" applyFill="1" applyBorder="1" applyAlignment="1" applyProtection="1">
      <alignment horizontal="fill"/>
      <protection/>
    </xf>
    <xf numFmtId="172" fontId="2" fillId="8" borderId="43" xfId="0" applyNumberFormat="1" applyFont="1" applyFill="1" applyBorder="1" applyAlignment="1" applyProtection="1">
      <alignment/>
      <protection/>
    </xf>
    <xf numFmtId="172" fontId="2" fillId="8" borderId="21" xfId="0" applyNumberFormat="1" applyFont="1" applyFill="1" applyBorder="1" applyAlignment="1" applyProtection="1">
      <alignment/>
      <protection/>
    </xf>
    <xf numFmtId="172" fontId="8" fillId="8" borderId="42" xfId="0" applyNumberFormat="1" applyFont="1" applyFill="1" applyBorder="1" applyAlignment="1">
      <alignment/>
    </xf>
    <xf numFmtId="172" fontId="4" fillId="8" borderId="21" xfId="0" applyNumberFormat="1" applyFont="1" applyFill="1" applyBorder="1" applyAlignment="1">
      <alignment/>
    </xf>
    <xf numFmtId="172" fontId="4" fillId="8" borderId="42" xfId="0" applyNumberFormat="1" applyFont="1" applyFill="1" applyBorder="1" applyAlignment="1" applyProtection="1">
      <alignment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38" xfId="0" applyNumberFormat="1" applyFont="1" applyFill="1" applyBorder="1" applyAlignment="1" applyProtection="1">
      <alignment horizontal="fill"/>
      <protection locked="0"/>
    </xf>
    <xf numFmtId="172" fontId="4" fillId="0" borderId="38" xfId="0" applyNumberFormat="1" applyFont="1" applyFill="1" applyBorder="1" applyAlignment="1" applyProtection="1">
      <alignment/>
      <protection locked="0"/>
    </xf>
    <xf numFmtId="172" fontId="4" fillId="0" borderId="33" xfId="0" applyNumberFormat="1" applyFont="1" applyFill="1" applyBorder="1" applyAlignment="1">
      <alignment/>
    </xf>
    <xf numFmtId="172" fontId="9" fillId="0" borderId="25" xfId="0" applyNumberFormat="1" applyFont="1" applyFill="1" applyBorder="1" applyAlignment="1" applyProtection="1">
      <alignment/>
      <protection locked="0"/>
    </xf>
    <xf numFmtId="172" fontId="2" fillId="8" borderId="38" xfId="0" applyNumberFormat="1" applyFont="1" applyFill="1" applyBorder="1" applyAlignment="1" applyProtection="1">
      <alignment/>
      <protection/>
    </xf>
    <xf numFmtId="172" fontId="2" fillId="8" borderId="25" xfId="0" applyNumberFormat="1" applyFont="1" applyFill="1" applyBorder="1" applyAlignment="1" applyProtection="1">
      <alignment horizontal="fill"/>
      <protection/>
    </xf>
    <xf numFmtId="172" fontId="3" fillId="8" borderId="25" xfId="0" applyNumberFormat="1" applyFont="1" applyFill="1" applyBorder="1" applyAlignment="1" applyProtection="1">
      <alignment horizontal="fill"/>
      <protection/>
    </xf>
    <xf numFmtId="49" fontId="6" fillId="0" borderId="10" xfId="0" applyNumberFormat="1" applyFont="1" applyFill="1" applyBorder="1" applyAlignment="1" applyProtection="1">
      <alignment/>
      <protection locked="0"/>
    </xf>
    <xf numFmtId="172" fontId="4" fillId="0" borderId="31" xfId="0" applyNumberFormat="1" applyFont="1" applyFill="1" applyBorder="1" applyAlignment="1" applyProtection="1">
      <alignment horizontal="fill"/>
      <protection locked="0"/>
    </xf>
    <xf numFmtId="172" fontId="4" fillId="0" borderId="20" xfId="0" applyNumberFormat="1" applyFont="1" applyFill="1" applyBorder="1" applyAlignment="1" applyProtection="1">
      <alignment horizontal="fill"/>
      <protection locked="0"/>
    </xf>
    <xf numFmtId="172" fontId="4" fillId="0" borderId="20" xfId="0" applyNumberFormat="1" applyFont="1" applyFill="1" applyBorder="1" applyAlignment="1" applyProtection="1">
      <alignment/>
      <protection/>
    </xf>
    <xf numFmtId="172" fontId="4" fillId="0" borderId="20" xfId="0" applyNumberFormat="1" applyFont="1" applyFill="1" applyBorder="1" applyAlignment="1" applyProtection="1">
      <alignment/>
      <protection locked="0"/>
    </xf>
    <xf numFmtId="172" fontId="4" fillId="0" borderId="20" xfId="0" applyNumberFormat="1" applyFont="1" applyFill="1" applyBorder="1" applyAlignment="1">
      <alignment/>
    </xf>
    <xf numFmtId="172" fontId="4" fillId="0" borderId="26" xfId="0" applyNumberFormat="1" applyFont="1" applyFill="1" applyBorder="1" applyAlignment="1" applyProtection="1">
      <alignment/>
      <protection locked="0"/>
    </xf>
    <xf numFmtId="172" fontId="4" fillId="0" borderId="31" xfId="0" applyNumberFormat="1" applyFont="1" applyFill="1" applyBorder="1" applyAlignment="1" applyProtection="1">
      <alignment/>
      <protection locked="0"/>
    </xf>
    <xf numFmtId="0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72" fontId="2" fillId="8" borderId="45" xfId="0" applyNumberFormat="1" applyFont="1" applyFill="1" applyBorder="1" applyAlignment="1" applyProtection="1">
      <alignment horizontal="fill"/>
      <protection/>
    </xf>
    <xf numFmtId="172" fontId="4" fillId="0" borderId="46" xfId="0" applyNumberFormat="1" applyFont="1" applyFill="1" applyBorder="1" applyAlignment="1" applyProtection="1">
      <alignment horizontal="fill"/>
      <protection locked="0"/>
    </xf>
    <xf numFmtId="172" fontId="4" fillId="0" borderId="47" xfId="0" applyNumberFormat="1" applyFont="1" applyFill="1" applyBorder="1" applyAlignment="1" applyProtection="1">
      <alignment horizontal="fill"/>
      <protection locked="0"/>
    </xf>
    <xf numFmtId="172" fontId="2" fillId="8" borderId="47" xfId="0" applyNumberFormat="1" applyFont="1" applyFill="1" applyBorder="1" applyAlignment="1" applyProtection="1">
      <alignment/>
      <protection/>
    </xf>
    <xf numFmtId="172" fontId="8" fillId="0" borderId="39" xfId="0" applyNumberFormat="1" applyFont="1" applyFill="1" applyBorder="1" applyAlignment="1">
      <alignment/>
    </xf>
    <xf numFmtId="172" fontId="4" fillId="0" borderId="47" xfId="0" applyNumberFormat="1" applyFont="1" applyFill="1" applyBorder="1" applyAlignment="1" applyProtection="1">
      <alignment/>
      <protection/>
    </xf>
    <xf numFmtId="172" fontId="4" fillId="0" borderId="47" xfId="0" applyNumberFormat="1" applyFont="1" applyFill="1" applyBorder="1" applyAlignment="1" applyProtection="1">
      <alignment/>
      <protection locked="0"/>
    </xf>
    <xf numFmtId="172" fontId="4" fillId="0" borderId="39" xfId="0" applyNumberFormat="1" applyFont="1" applyFill="1" applyBorder="1" applyAlignment="1" applyProtection="1">
      <alignment horizontal="fill"/>
      <protection locked="0"/>
    </xf>
    <xf numFmtId="172" fontId="4" fillId="0" borderId="47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24" borderId="47" xfId="0" applyNumberFormat="1" applyFont="1" applyFill="1" applyBorder="1" applyAlignment="1" applyProtection="1">
      <alignment horizontal="fill"/>
      <protection/>
    </xf>
    <xf numFmtId="172" fontId="4" fillId="0" borderId="39" xfId="0" applyNumberFormat="1" applyFont="1" applyFill="1" applyBorder="1" applyAlignment="1" applyProtection="1">
      <alignment/>
      <protection locked="0"/>
    </xf>
    <xf numFmtId="172" fontId="4" fillId="0" borderId="46" xfId="0" applyNumberFormat="1" applyFont="1" applyFill="1" applyBorder="1" applyAlignment="1" applyProtection="1">
      <alignment/>
      <protection locked="0"/>
    </xf>
    <xf numFmtId="172" fontId="9" fillId="0" borderId="49" xfId="0" applyNumberFormat="1" applyFont="1" applyFill="1" applyBorder="1" applyAlignment="1" applyProtection="1">
      <alignment/>
      <protection locked="0"/>
    </xf>
    <xf numFmtId="172" fontId="4" fillId="0" borderId="49" xfId="0" applyNumberFormat="1" applyFont="1" applyFill="1" applyBorder="1" applyAlignment="1">
      <alignment horizontal="center"/>
    </xf>
    <xf numFmtId="172" fontId="4" fillId="0" borderId="46" xfId="0" applyNumberFormat="1" applyFont="1" applyFill="1" applyBorder="1" applyAlignment="1">
      <alignment horizontal="fill"/>
    </xf>
    <xf numFmtId="172" fontId="9" fillId="0" borderId="47" xfId="0" applyNumberFormat="1" applyFont="1" applyFill="1" applyBorder="1" applyAlignment="1" applyProtection="1">
      <alignment/>
      <protection locked="0"/>
    </xf>
    <xf numFmtId="172" fontId="2" fillId="8" borderId="46" xfId="0" applyNumberFormat="1" applyFont="1" applyFill="1" applyBorder="1" applyAlignment="1" applyProtection="1">
      <alignment horizontal="fill"/>
      <protection/>
    </xf>
    <xf numFmtId="172" fontId="9" fillId="0" borderId="47" xfId="0" applyNumberFormat="1" applyFont="1" applyFill="1" applyBorder="1" applyAlignment="1" applyProtection="1">
      <alignment horizontal="fill"/>
      <protection locked="0"/>
    </xf>
    <xf numFmtId="172" fontId="2" fillId="8" borderId="47" xfId="0" applyNumberFormat="1" applyFont="1" applyFill="1" applyBorder="1" applyAlignment="1" applyProtection="1">
      <alignment horizontal="fill"/>
      <protection/>
    </xf>
    <xf numFmtId="172" fontId="3" fillId="8" borderId="47" xfId="0" applyNumberFormat="1" applyFont="1" applyFill="1" applyBorder="1" applyAlignment="1" applyProtection="1">
      <alignment horizontal="fill"/>
      <protection/>
    </xf>
    <xf numFmtId="172" fontId="4" fillId="0" borderId="33" xfId="0" applyNumberFormat="1" applyFont="1" applyFill="1" applyBorder="1" applyAlignment="1">
      <alignment horizontal="center"/>
    </xf>
    <xf numFmtId="172" fontId="4" fillId="0" borderId="38" xfId="0" applyNumberFormat="1" applyFont="1" applyFill="1" applyBorder="1" applyAlignment="1">
      <alignment horizontal="fill"/>
    </xf>
    <xf numFmtId="172" fontId="9" fillId="0" borderId="25" xfId="0" applyNumberFormat="1" applyFont="1" applyFill="1" applyBorder="1" applyAlignment="1" applyProtection="1">
      <alignment horizontal="fill"/>
      <protection locked="0"/>
    </xf>
    <xf numFmtId="171" fontId="3" fillId="0" borderId="15" xfId="34" applyFont="1" applyFill="1" applyBorder="1" applyAlignment="1" applyProtection="1">
      <alignment horizontal="left"/>
      <protection locked="0"/>
    </xf>
    <xf numFmtId="171" fontId="2" fillId="8" borderId="19" xfId="34" applyFont="1" applyFill="1" applyBorder="1" applyAlignment="1" applyProtection="1">
      <alignment horizontal="left" wrapText="1"/>
      <protection locked="0"/>
    </xf>
    <xf numFmtId="171" fontId="12" fillId="0" borderId="50" xfId="34" applyFont="1" applyFill="1" applyBorder="1" applyAlignment="1" applyProtection="1">
      <alignment horizontal="left" wrapText="1"/>
      <protection/>
    </xf>
    <xf numFmtId="171" fontId="3" fillId="24" borderId="19" xfId="34" applyFont="1" applyFill="1" applyBorder="1" applyAlignment="1" applyProtection="1">
      <alignment horizontal="left" wrapText="1"/>
      <protection locked="0"/>
    </xf>
    <xf numFmtId="171" fontId="8" fillId="0" borderId="12" xfId="34" applyFont="1" applyFill="1" applyBorder="1" applyAlignment="1" applyProtection="1">
      <alignment horizontal="left" wrapText="1"/>
      <protection locked="0"/>
    </xf>
    <xf numFmtId="171" fontId="3" fillId="0" borderId="19" xfId="34" applyFont="1" applyFill="1" applyBorder="1" applyAlignment="1" applyProtection="1">
      <alignment horizontal="left" wrapText="1"/>
      <protection locked="0"/>
    </xf>
    <xf numFmtId="172" fontId="9" fillId="0" borderId="38" xfId="0" applyNumberFormat="1" applyFont="1" applyFill="1" applyBorder="1" applyAlignment="1" applyProtection="1">
      <alignment/>
      <protection locked="0"/>
    </xf>
    <xf numFmtId="172" fontId="9" fillId="0" borderId="15" xfId="0" applyNumberFormat="1" applyFont="1" applyFill="1" applyBorder="1" applyAlignment="1" applyProtection="1">
      <alignment/>
      <protection locked="0"/>
    </xf>
    <xf numFmtId="172" fontId="9" fillId="0" borderId="46" xfId="0" applyNumberFormat="1" applyFont="1" applyFill="1" applyBorder="1" applyAlignment="1" applyProtection="1">
      <alignment horizontal="fill"/>
      <protection locked="0"/>
    </xf>
    <xf numFmtId="172" fontId="9" fillId="0" borderId="38" xfId="0" applyNumberFormat="1" applyFont="1" applyFill="1" applyBorder="1" applyAlignment="1" applyProtection="1">
      <alignment horizontal="fill"/>
      <protection locked="0"/>
    </xf>
    <xf numFmtId="172" fontId="9" fillId="0" borderId="31" xfId="0" applyNumberFormat="1" applyFont="1" applyFill="1" applyBorder="1" applyAlignment="1" applyProtection="1">
      <alignment/>
      <protection locked="0"/>
    </xf>
    <xf numFmtId="172" fontId="9" fillId="0" borderId="46" xfId="0" applyNumberFormat="1" applyFont="1" applyFill="1" applyBorder="1" applyAlignment="1" applyProtection="1">
      <alignment/>
      <protection locked="0"/>
    </xf>
    <xf numFmtId="171" fontId="4" fillId="0" borderId="12" xfId="34" applyFont="1" applyFill="1" applyBorder="1" applyAlignment="1" applyProtection="1">
      <alignment horizontal="left" wrapText="1"/>
      <protection locked="0"/>
    </xf>
    <xf numFmtId="172" fontId="4" fillId="0" borderId="32" xfId="0" applyNumberFormat="1" applyFont="1" applyFill="1" applyBorder="1" applyAlignment="1" applyProtection="1">
      <alignment horizontal="fill"/>
      <protection locked="0"/>
    </xf>
    <xf numFmtId="172" fontId="4" fillId="0" borderId="33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Fill="1" applyBorder="1" applyAlignment="1" applyProtection="1">
      <alignment/>
      <protection locked="0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center"/>
      <protection locked="0"/>
    </xf>
    <xf numFmtId="49" fontId="3" fillId="8" borderId="13" xfId="0" applyNumberFormat="1" applyFont="1" applyFill="1" applyBorder="1" applyAlignment="1" applyProtection="1">
      <alignment horizontal="center"/>
      <protection locked="0"/>
    </xf>
    <xf numFmtId="49" fontId="3" fillId="0" borderId="26" xfId="0" applyNumberFormat="1" applyFont="1" applyFill="1" applyBorder="1" applyAlignment="1" applyProtection="1">
      <alignment horizontal="center"/>
      <protection locked="0"/>
    </xf>
    <xf numFmtId="49" fontId="3" fillId="0" borderId="20" xfId="0" applyNumberFormat="1" applyFont="1" applyFill="1" applyBorder="1" applyAlignment="1" applyProtection="1">
      <alignment horizontal="center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0" borderId="32" xfId="0" applyNumberFormat="1" applyFont="1" applyFill="1" applyBorder="1" applyAlignment="1" applyProtection="1">
      <alignment horizontal="center"/>
      <protection/>
    </xf>
    <xf numFmtId="49" fontId="3" fillId="24" borderId="20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/>
    </xf>
    <xf numFmtId="173" fontId="8" fillId="0" borderId="39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Fill="1" applyBorder="1" applyAlignment="1" applyProtection="1">
      <alignment horizontal="center"/>
      <protection/>
    </xf>
    <xf numFmtId="171" fontId="50" fillId="0" borderId="19" xfId="34" applyFont="1" applyFill="1" applyBorder="1" applyAlignment="1" applyProtection="1" quotePrefix="1">
      <alignment horizontal="left" wrapText="1"/>
      <protection locked="0"/>
    </xf>
    <xf numFmtId="171" fontId="50" fillId="0" borderId="19" xfId="34" applyFont="1" applyFill="1" applyBorder="1" applyAlignment="1" applyProtection="1" quotePrefix="1">
      <alignment horizontal="left" wrapText="1"/>
      <protection/>
    </xf>
    <xf numFmtId="171" fontId="49" fillId="24" borderId="51" xfId="34" applyFont="1" applyFill="1" applyBorder="1" applyAlignment="1" applyProtection="1">
      <alignment horizontal="left" wrapText="1"/>
      <protection locked="0"/>
    </xf>
    <xf numFmtId="172" fontId="15" fillId="0" borderId="0" xfId="0" applyFont="1" applyAlignment="1">
      <alignment/>
    </xf>
    <xf numFmtId="172" fontId="15" fillId="0" borderId="0" xfId="0" applyFont="1" applyAlignment="1">
      <alignment/>
    </xf>
    <xf numFmtId="172" fontId="0" fillId="0" borderId="0" xfId="0" applyFill="1" applyAlignment="1">
      <alignment/>
    </xf>
    <xf numFmtId="172" fontId="0" fillId="0" borderId="0" xfId="0" applyFill="1" applyBorder="1" applyAlignment="1">
      <alignment/>
    </xf>
    <xf numFmtId="172" fontId="11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172" fontId="15" fillId="0" borderId="0" xfId="0" applyFont="1" applyFill="1" applyAlignment="1">
      <alignment/>
    </xf>
    <xf numFmtId="172" fontId="16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172" fontId="15" fillId="0" borderId="0" xfId="0" applyNumberFormat="1" applyFont="1" applyFill="1" applyBorder="1" applyAlignment="1" applyProtection="1">
      <alignment horizontal="left"/>
      <protection locked="0"/>
    </xf>
    <xf numFmtId="172" fontId="15" fillId="0" borderId="0" xfId="0" applyNumberFormat="1" applyFont="1" applyFill="1" applyAlignment="1" applyProtection="1">
      <alignment horizontal="fill"/>
      <protection locked="0"/>
    </xf>
    <xf numFmtId="172" fontId="16" fillId="0" borderId="0" xfId="0" applyNumberFormat="1" applyFont="1" applyFill="1" applyAlignment="1" applyProtection="1">
      <alignment horizontal="fill"/>
      <protection locked="0"/>
    </xf>
    <xf numFmtId="172" fontId="15" fillId="0" borderId="0" xfId="0" applyNumberFormat="1" applyFont="1" applyFill="1" applyAlignment="1" applyProtection="1">
      <alignment/>
      <protection locked="0"/>
    </xf>
    <xf numFmtId="172" fontId="16" fillId="0" borderId="0" xfId="0" applyNumberFormat="1" applyFont="1" applyFill="1" applyBorder="1" applyAlignment="1" applyProtection="1">
      <alignment horizontal="left"/>
      <protection locked="0"/>
    </xf>
    <xf numFmtId="172" fontId="16" fillId="0" borderId="10" xfId="0" applyNumberFormat="1" applyFont="1" applyFill="1" applyBorder="1" applyAlignment="1" applyProtection="1">
      <alignment/>
      <protection locked="0"/>
    </xf>
    <xf numFmtId="172" fontId="16" fillId="0" borderId="52" xfId="0" applyNumberFormat="1" applyFont="1" applyFill="1" applyBorder="1" applyAlignment="1" applyProtection="1">
      <alignment/>
      <protection locked="0"/>
    </xf>
    <xf numFmtId="49" fontId="15" fillId="0" borderId="53" xfId="0" applyNumberFormat="1" applyFont="1" applyFill="1" applyBorder="1" applyAlignment="1" applyProtection="1">
      <alignment horizontal="center"/>
      <protection locked="0"/>
    </xf>
    <xf numFmtId="172" fontId="16" fillId="0" borderId="10" xfId="0" applyNumberFormat="1" applyFont="1" applyFill="1" applyBorder="1" applyAlignment="1" applyProtection="1" quotePrefix="1">
      <alignment horizontal="left"/>
      <protection locked="0"/>
    </xf>
    <xf numFmtId="172" fontId="16" fillId="0" borderId="0" xfId="0" applyNumberFormat="1" applyFont="1" applyFill="1" applyAlignment="1" applyProtection="1">
      <alignment/>
      <protection locked="0"/>
    </xf>
    <xf numFmtId="172" fontId="0" fillId="0" borderId="54" xfId="0" applyFill="1" applyBorder="1" applyAlignment="1">
      <alignment/>
    </xf>
    <xf numFmtId="172" fontId="11" fillId="0" borderId="54" xfId="0" applyFont="1" applyFill="1" applyBorder="1" applyAlignment="1">
      <alignment/>
    </xf>
    <xf numFmtId="49" fontId="15" fillId="0" borderId="55" xfId="0" applyNumberFormat="1" applyFont="1" applyFill="1" applyBorder="1" applyAlignment="1" applyProtection="1">
      <alignment horizontal="center"/>
      <protection locked="0"/>
    </xf>
    <xf numFmtId="172" fontId="16" fillId="0" borderId="0" xfId="0" applyNumberFormat="1" applyFont="1" applyFill="1" applyAlignment="1" applyProtection="1" quotePrefix="1">
      <alignment horizontal="left"/>
      <protection locked="0"/>
    </xf>
    <xf numFmtId="172" fontId="15" fillId="0" borderId="0" xfId="0" applyNumberFormat="1" applyFont="1" applyFill="1" applyBorder="1" applyAlignment="1" applyProtection="1">
      <alignment horizontal="fill"/>
      <protection locked="0"/>
    </xf>
    <xf numFmtId="172" fontId="15" fillId="0" borderId="54" xfId="0" applyNumberFormat="1" applyFont="1" applyFill="1" applyBorder="1" applyAlignment="1" applyProtection="1">
      <alignment horizontal="fill"/>
      <protection locked="0"/>
    </xf>
    <xf numFmtId="172" fontId="16" fillId="0" borderId="54" xfId="0" applyNumberFormat="1" applyFont="1" applyFill="1" applyBorder="1" applyAlignment="1" applyProtection="1">
      <alignment horizontal="fill"/>
      <protection locked="0"/>
    </xf>
    <xf numFmtId="172" fontId="15" fillId="0" borderId="55" xfId="0" applyNumberFormat="1" applyFont="1" applyFill="1" applyBorder="1" applyAlignment="1" applyProtection="1">
      <alignment horizontal="fill"/>
      <protection locked="0"/>
    </xf>
    <xf numFmtId="172" fontId="15" fillId="0" borderId="56" xfId="0" applyNumberFormat="1" applyFont="1" applyFill="1" applyBorder="1" applyAlignment="1" applyProtection="1">
      <alignment/>
      <protection locked="0"/>
    </xf>
    <xf numFmtId="172" fontId="15" fillId="0" borderId="57" xfId="0" applyNumberFormat="1" applyFont="1" applyFill="1" applyBorder="1" applyAlignment="1" applyProtection="1">
      <alignment/>
      <protection locked="0"/>
    </xf>
    <xf numFmtId="172" fontId="16" fillId="0" borderId="58" xfId="0" applyNumberFormat="1" applyFont="1" applyFill="1" applyBorder="1" applyAlignment="1" applyProtection="1">
      <alignment/>
      <protection locked="0"/>
    </xf>
    <xf numFmtId="49" fontId="15" fillId="0" borderId="59" xfId="0" applyNumberFormat="1" applyFont="1" applyFill="1" applyBorder="1" applyAlignment="1" applyProtection="1">
      <alignment horizontal="center"/>
      <protection locked="0"/>
    </xf>
    <xf numFmtId="172" fontId="16" fillId="0" borderId="56" xfId="0" applyNumberFormat="1" applyFont="1" applyFill="1" applyBorder="1" applyAlignment="1" applyProtection="1">
      <alignment horizontal="left"/>
      <protection locked="0"/>
    </xf>
    <xf numFmtId="49" fontId="15" fillId="0" borderId="60" xfId="0" applyNumberFormat="1" applyFont="1" applyFill="1" applyBorder="1" applyAlignment="1" applyProtection="1">
      <alignment horizontal="center"/>
      <protection locked="0"/>
    </xf>
    <xf numFmtId="172" fontId="16" fillId="0" borderId="30" xfId="0" applyNumberFormat="1" applyFont="1" applyFill="1" applyBorder="1" applyAlignment="1" applyProtection="1">
      <alignment horizontal="left"/>
      <protection locked="0"/>
    </xf>
    <xf numFmtId="172" fontId="16" fillId="0" borderId="57" xfId="0" applyNumberFormat="1" applyFont="1" applyFill="1" applyBorder="1" applyAlignment="1" applyProtection="1">
      <alignment/>
      <protection locked="0"/>
    </xf>
    <xf numFmtId="49" fontId="15" fillId="0" borderId="60" xfId="0" applyNumberFormat="1" applyFont="1" applyFill="1" applyBorder="1" applyAlignment="1" applyProtection="1">
      <alignment horizontal="center"/>
      <protection/>
    </xf>
    <xf numFmtId="172" fontId="15" fillId="0" borderId="30" xfId="0" applyNumberFormat="1" applyFont="1" applyFill="1" applyBorder="1" applyAlignment="1" applyProtection="1">
      <alignment horizontal="left"/>
      <protection locked="0"/>
    </xf>
    <xf numFmtId="172" fontId="15" fillId="0" borderId="30" xfId="0" applyNumberFormat="1" applyFont="1" applyFill="1" applyBorder="1" applyAlignment="1" applyProtection="1" quotePrefix="1">
      <alignment horizontal="left"/>
      <protection locked="0"/>
    </xf>
    <xf numFmtId="172" fontId="15" fillId="0" borderId="30" xfId="0" applyNumberFormat="1" applyFont="1" applyFill="1" applyBorder="1" applyAlignment="1" applyProtection="1">
      <alignment/>
      <protection/>
    </xf>
    <xf numFmtId="172" fontId="15" fillId="0" borderId="57" xfId="0" applyNumberFormat="1" applyFont="1" applyFill="1" applyBorder="1" applyAlignment="1" applyProtection="1">
      <alignment/>
      <protection/>
    </xf>
    <xf numFmtId="172" fontId="16" fillId="0" borderId="57" xfId="0" applyNumberFormat="1" applyFont="1" applyFill="1" applyBorder="1" applyAlignment="1" applyProtection="1">
      <alignment/>
      <protection/>
    </xf>
    <xf numFmtId="172" fontId="16" fillId="0" borderId="30" xfId="0" applyNumberFormat="1" applyFont="1" applyFill="1" applyBorder="1" applyAlignment="1" applyProtection="1">
      <alignment horizontal="left" wrapText="1"/>
      <protection/>
    </xf>
    <xf numFmtId="172" fontId="15" fillId="0" borderId="57" xfId="0" applyNumberFormat="1" applyFont="1" applyFill="1" applyBorder="1" applyAlignment="1" applyProtection="1">
      <alignment/>
      <protection locked="0"/>
    </xf>
    <xf numFmtId="172" fontId="16" fillId="0" borderId="57" xfId="0" applyNumberFormat="1" applyFont="1" applyFill="1" applyBorder="1" applyAlignment="1" applyProtection="1">
      <alignment/>
      <protection locked="0"/>
    </xf>
    <xf numFmtId="49" fontId="15" fillId="0" borderId="60" xfId="0" applyNumberFormat="1" applyFont="1" applyFill="1" applyBorder="1" applyAlignment="1" applyProtection="1">
      <alignment horizontal="center"/>
      <protection/>
    </xf>
    <xf numFmtId="172" fontId="16" fillId="0" borderId="30" xfId="0" applyNumberFormat="1" applyFont="1" applyFill="1" applyBorder="1" applyAlignment="1" applyProtection="1">
      <alignment horizontal="left"/>
      <protection/>
    </xf>
    <xf numFmtId="172" fontId="15" fillId="0" borderId="30" xfId="0" applyFont="1" applyFill="1" applyBorder="1" applyAlignment="1">
      <alignment/>
    </xf>
    <xf numFmtId="172" fontId="15" fillId="0" borderId="30" xfId="0" applyNumberFormat="1" applyFont="1" applyFill="1" applyBorder="1" applyAlignment="1" applyProtection="1">
      <alignment horizontal="left"/>
      <protection locked="0"/>
    </xf>
    <xf numFmtId="172" fontId="15" fillId="0" borderId="30" xfId="0" applyNumberFormat="1" applyFont="1" applyFill="1" applyBorder="1" applyAlignment="1" applyProtection="1" quotePrefix="1">
      <alignment horizontal="left"/>
      <protection locked="0"/>
    </xf>
    <xf numFmtId="172" fontId="15" fillId="0" borderId="30" xfId="0" applyNumberFormat="1" applyFont="1" applyFill="1" applyBorder="1" applyAlignment="1" applyProtection="1">
      <alignment/>
      <protection locked="0"/>
    </xf>
    <xf numFmtId="172" fontId="15" fillId="0" borderId="57" xfId="0" applyNumberFormat="1" applyFont="1" applyFill="1" applyBorder="1" applyAlignment="1" applyProtection="1">
      <alignment/>
      <protection/>
    </xf>
    <xf numFmtId="172" fontId="16" fillId="0" borderId="57" xfId="0" applyNumberFormat="1" applyFont="1" applyFill="1" applyBorder="1" applyAlignment="1" applyProtection="1">
      <alignment/>
      <protection/>
    </xf>
    <xf numFmtId="172" fontId="15" fillId="0" borderId="0" xfId="0" applyNumberFormat="1" applyFont="1" applyFill="1" applyBorder="1" applyAlignment="1" applyProtection="1">
      <alignment/>
      <protection/>
    </xf>
    <xf numFmtId="172" fontId="15" fillId="0" borderId="54" xfId="0" applyNumberFormat="1" applyFont="1" applyFill="1" applyBorder="1" applyAlignment="1" applyProtection="1">
      <alignment/>
      <protection/>
    </xf>
    <xf numFmtId="172" fontId="16" fillId="0" borderId="54" xfId="0" applyNumberFormat="1" applyFont="1" applyFill="1" applyBorder="1" applyAlignment="1" applyProtection="1">
      <alignment/>
      <protection locked="0"/>
    </xf>
    <xf numFmtId="49" fontId="15" fillId="0" borderId="55" xfId="0" applyNumberFormat="1" applyFont="1" applyFill="1" applyBorder="1" applyAlignment="1">
      <alignment horizontal="center"/>
    </xf>
    <xf numFmtId="172" fontId="16" fillId="0" borderId="0" xfId="0" applyNumberFormat="1" applyFont="1" applyFill="1" applyAlignment="1" applyProtection="1">
      <alignment horizontal="left"/>
      <protection/>
    </xf>
    <xf numFmtId="172" fontId="15" fillId="0" borderId="15" xfId="0" applyNumberFormat="1" applyFont="1" applyFill="1" applyBorder="1" applyAlignment="1" applyProtection="1">
      <alignment/>
      <protection locked="0"/>
    </xf>
    <xf numFmtId="172" fontId="15" fillId="0" borderId="61" xfId="0" applyNumberFormat="1" applyFont="1" applyFill="1" applyBorder="1" applyAlignment="1" applyProtection="1">
      <alignment/>
      <protection locked="0"/>
    </xf>
    <xf numFmtId="172" fontId="16" fillId="0" borderId="61" xfId="0" applyNumberFormat="1" applyFont="1" applyFill="1" applyBorder="1" applyAlignment="1" applyProtection="1">
      <alignment/>
      <protection locked="0"/>
    </xf>
    <xf numFmtId="49" fontId="15" fillId="0" borderId="62" xfId="0" applyNumberFormat="1" applyFont="1" applyFill="1" applyBorder="1" applyAlignment="1" applyProtection="1">
      <alignment horizontal="center"/>
      <protection locked="0"/>
    </xf>
    <xf numFmtId="172" fontId="16" fillId="0" borderId="15" xfId="0" applyNumberFormat="1" applyFont="1" applyFill="1" applyBorder="1" applyAlignment="1" applyProtection="1">
      <alignment horizontal="left"/>
      <protection locked="0"/>
    </xf>
    <xf numFmtId="172" fontId="15" fillId="0" borderId="0" xfId="0" applyNumberFormat="1" applyFont="1" applyFill="1" applyBorder="1" applyAlignment="1" applyProtection="1">
      <alignment/>
      <protection locked="0"/>
    </xf>
    <xf numFmtId="172" fontId="15" fillId="0" borderId="56" xfId="0" applyNumberFormat="1" applyFont="1" applyFill="1" applyBorder="1" applyAlignment="1" applyProtection="1">
      <alignment/>
      <protection locked="0"/>
    </xf>
    <xf numFmtId="172" fontId="16" fillId="0" borderId="58" xfId="0" applyNumberFormat="1" applyFont="1" applyFill="1" applyBorder="1" applyAlignment="1" applyProtection="1">
      <alignment/>
      <protection locked="0"/>
    </xf>
    <xf numFmtId="49" fontId="15" fillId="0" borderId="59" xfId="0" applyNumberFormat="1" applyFont="1" applyFill="1" applyBorder="1" applyAlignment="1" applyProtection="1">
      <alignment horizontal="center"/>
      <protection locked="0"/>
    </xf>
    <xf numFmtId="172" fontId="15" fillId="0" borderId="56" xfId="0" applyNumberFormat="1" applyFont="1" applyFill="1" applyBorder="1" applyAlignment="1" applyProtection="1">
      <alignment horizontal="left"/>
      <protection locked="0"/>
    </xf>
    <xf numFmtId="172" fontId="15" fillId="0" borderId="30" xfId="0" applyNumberFormat="1" applyFont="1" applyFill="1" applyBorder="1" applyAlignment="1" applyProtection="1">
      <alignment/>
      <protection locked="0"/>
    </xf>
    <xf numFmtId="49" fontId="15" fillId="0" borderId="60" xfId="0" applyNumberFormat="1" applyFont="1" applyFill="1" applyBorder="1" applyAlignment="1" applyProtection="1">
      <alignment horizontal="center"/>
      <protection locked="0"/>
    </xf>
    <xf numFmtId="172" fontId="15" fillId="0" borderId="30" xfId="0" applyNumberFormat="1" applyFont="1" applyFill="1" applyBorder="1" applyAlignment="1" applyProtection="1">
      <alignment/>
      <protection locked="0"/>
    </xf>
    <xf numFmtId="172" fontId="16" fillId="0" borderId="30" xfId="0" applyNumberFormat="1" applyFont="1" applyFill="1" applyBorder="1" applyAlignment="1" applyProtection="1">
      <alignment horizontal="left"/>
      <protection locked="0"/>
    </xf>
    <xf numFmtId="172" fontId="16" fillId="0" borderId="30" xfId="0" applyNumberFormat="1" applyFont="1" applyFill="1" applyBorder="1" applyAlignment="1" applyProtection="1" quotePrefix="1">
      <alignment horizontal="left"/>
      <protection locked="0"/>
    </xf>
    <xf numFmtId="172" fontId="15" fillId="0" borderId="0" xfId="0" applyFont="1" applyFill="1" applyBorder="1" applyAlignment="1">
      <alignment/>
    </xf>
    <xf numFmtId="172" fontId="15" fillId="0" borderId="54" xfId="0" applyFont="1" applyFill="1" applyBorder="1" applyAlignment="1">
      <alignment/>
    </xf>
    <xf numFmtId="172" fontId="16" fillId="0" borderId="54" xfId="0" applyFont="1" applyFill="1" applyBorder="1" applyAlignment="1">
      <alignment/>
    </xf>
    <xf numFmtId="172" fontId="16" fillId="0" borderId="0" xfId="0" applyNumberFormat="1" applyFont="1" applyFill="1" applyAlignment="1" applyProtection="1">
      <alignment horizontal="left"/>
      <protection locked="0"/>
    </xf>
    <xf numFmtId="172" fontId="15" fillId="0" borderId="12" xfId="0" applyNumberFormat="1" applyFont="1" applyFill="1" applyBorder="1" applyAlignment="1" applyProtection="1">
      <alignment horizontal="fill"/>
      <protection locked="0"/>
    </xf>
    <xf numFmtId="172" fontId="15" fillId="0" borderId="63" xfId="0" applyNumberFormat="1" applyFont="1" applyFill="1" applyBorder="1" applyAlignment="1" applyProtection="1">
      <alignment horizontal="fill"/>
      <protection locked="0"/>
    </xf>
    <xf numFmtId="172" fontId="15" fillId="0" borderId="30" xfId="0" applyNumberFormat="1" applyFont="1" applyFill="1" applyBorder="1" applyAlignment="1" applyProtection="1">
      <alignment horizontal="left"/>
      <protection/>
    </xf>
    <xf numFmtId="172" fontId="15" fillId="0" borderId="0" xfId="0" applyNumberFormat="1" applyFont="1" applyFill="1" applyBorder="1" applyAlignment="1" applyProtection="1">
      <alignment horizontal="center"/>
      <protection locked="0"/>
    </xf>
    <xf numFmtId="172" fontId="15" fillId="0" borderId="54" xfId="0" applyNumberFormat="1" applyFont="1" applyFill="1" applyBorder="1" applyAlignment="1" applyProtection="1">
      <alignment horizontal="center"/>
      <protection locked="0"/>
    </xf>
    <xf numFmtId="172" fontId="16" fillId="0" borderId="54" xfId="0" applyNumberFormat="1" applyFont="1" applyFill="1" applyBorder="1" applyAlignment="1" applyProtection="1">
      <alignment horizontal="center"/>
      <protection locked="0"/>
    </xf>
    <xf numFmtId="172" fontId="15" fillId="0" borderId="64" xfId="0" applyNumberFormat="1" applyFont="1" applyFill="1" applyBorder="1" applyAlignment="1" applyProtection="1" quotePrefix="1">
      <alignment/>
      <protection locked="0"/>
    </xf>
    <xf numFmtId="172" fontId="15" fillId="0" borderId="65" xfId="0" applyNumberFormat="1" applyFont="1" applyFill="1" applyBorder="1" applyAlignment="1" applyProtection="1" quotePrefix="1">
      <alignment/>
      <protection locked="0"/>
    </xf>
    <xf numFmtId="49" fontId="15" fillId="0" borderId="66" xfId="0" applyNumberFormat="1" applyFont="1" applyFill="1" applyBorder="1" applyAlignment="1" applyProtection="1">
      <alignment horizontal="center"/>
      <protection locked="0"/>
    </xf>
    <xf numFmtId="172" fontId="15" fillId="0" borderId="67" xfId="0" applyNumberFormat="1" applyFont="1" applyFill="1" applyBorder="1" applyAlignment="1" applyProtection="1">
      <alignment horizontal="fill"/>
      <protection locked="0"/>
    </xf>
    <xf numFmtId="172" fontId="15" fillId="0" borderId="68" xfId="0" applyNumberFormat="1" applyFont="1" applyFill="1" applyBorder="1" applyAlignment="1" applyProtection="1">
      <alignment horizontal="fill"/>
      <protection locked="0"/>
    </xf>
    <xf numFmtId="172" fontId="16" fillId="0" borderId="67" xfId="0" applyNumberFormat="1" applyFont="1" applyFill="1" applyBorder="1" applyAlignment="1" applyProtection="1">
      <alignment horizontal="fill"/>
      <protection locked="0"/>
    </xf>
    <xf numFmtId="172" fontId="16" fillId="0" borderId="0" xfId="0" applyNumberFormat="1" applyFont="1" applyFill="1" applyBorder="1" applyAlignment="1" applyProtection="1">
      <alignment horizontal="center"/>
      <protection locked="0"/>
    </xf>
    <xf numFmtId="172" fontId="16" fillId="0" borderId="0" xfId="0" applyNumberFormat="1" applyFont="1" applyFill="1" applyBorder="1" applyAlignment="1" applyProtection="1">
      <alignment horizontal="centerContinuous"/>
      <protection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172" fontId="15" fillId="0" borderId="0" xfId="0" applyNumberFormat="1" applyFont="1" applyFill="1" applyBorder="1" applyAlignment="1" applyProtection="1" quotePrefix="1">
      <alignment horizontal="center"/>
      <protection locked="0"/>
    </xf>
    <xf numFmtId="172" fontId="11" fillId="0" borderId="0" xfId="0" applyFont="1" applyFill="1" applyBorder="1" applyAlignment="1">
      <alignment/>
    </xf>
    <xf numFmtId="172" fontId="16" fillId="0" borderId="0" xfId="0" applyNumberFormat="1" applyFont="1" applyFill="1" applyBorder="1" applyAlignment="1" applyProtection="1">
      <alignment/>
      <protection locked="0"/>
    </xf>
    <xf numFmtId="172" fontId="17" fillId="0" borderId="54" xfId="0" applyNumberFormat="1" applyFont="1" applyFill="1" applyBorder="1" applyAlignment="1" applyProtection="1">
      <alignment horizontal="center"/>
      <protection locked="0"/>
    </xf>
    <xf numFmtId="172" fontId="15" fillId="0" borderId="0" xfId="0" applyNumberFormat="1" applyFont="1" applyFill="1" applyBorder="1" applyAlignment="1" applyProtection="1" quotePrefix="1">
      <alignment horizontal="right"/>
      <protection locked="0"/>
    </xf>
    <xf numFmtId="172" fontId="15" fillId="0" borderId="64" xfId="0" applyNumberFormat="1" applyFont="1" applyFill="1" applyBorder="1" applyAlignment="1" applyProtection="1" quotePrefix="1">
      <alignment horizontal="center"/>
      <protection locked="0"/>
    </xf>
    <xf numFmtId="172" fontId="15" fillId="0" borderId="65" xfId="0" applyNumberFormat="1" applyFont="1" applyFill="1" applyBorder="1" applyAlignment="1" applyProtection="1" quotePrefix="1">
      <alignment horizontal="center"/>
      <protection locked="0"/>
    </xf>
    <xf numFmtId="49" fontId="15" fillId="0" borderId="64" xfId="0" applyNumberFormat="1" applyFont="1" applyFill="1" applyBorder="1" applyAlignment="1" applyProtection="1">
      <alignment horizontal="center"/>
      <protection locked="0"/>
    </xf>
    <xf numFmtId="172" fontId="0" fillId="0" borderId="64" xfId="0" applyFill="1" applyBorder="1" applyAlignment="1">
      <alignment horizontal="center"/>
    </xf>
    <xf numFmtId="172" fontId="15" fillId="0" borderId="0" xfId="0" applyNumberFormat="1" applyFont="1" applyFill="1" applyAlignment="1" applyProtection="1">
      <alignment horizontal="left"/>
      <protection/>
    </xf>
    <xf numFmtId="49" fontId="15" fillId="0" borderId="0" xfId="0" applyNumberFormat="1" applyFont="1" applyFill="1" applyAlignment="1" applyProtection="1">
      <alignment/>
      <protection locked="0"/>
    </xf>
    <xf numFmtId="172" fontId="15" fillId="0" borderId="0" xfId="0" applyNumberFormat="1" applyFont="1" applyFill="1" applyAlignment="1" applyProtection="1">
      <alignment horizontal="center"/>
      <protection locked="0"/>
    </xf>
    <xf numFmtId="49" fontId="15" fillId="0" borderId="0" xfId="0" applyNumberFormat="1" applyFont="1" applyFill="1" applyAlignment="1" applyProtection="1">
      <alignment horizontal="center"/>
      <protection locked="0"/>
    </xf>
    <xf numFmtId="172" fontId="15" fillId="0" borderId="0" xfId="0" applyNumberFormat="1" applyFont="1" applyFill="1" applyBorder="1" applyAlignment="1" applyProtection="1">
      <alignment horizontal="left"/>
      <protection/>
    </xf>
    <xf numFmtId="172" fontId="18" fillId="0" borderId="0" xfId="0" applyNumberFormat="1" applyFont="1" applyFill="1" applyBorder="1" applyAlignment="1" applyProtection="1" quotePrefix="1">
      <alignment horizontal="left" vertical="center"/>
      <protection locked="0"/>
    </xf>
    <xf numFmtId="1" fontId="16" fillId="0" borderId="10" xfId="0" applyNumberFormat="1" applyFont="1" applyFill="1" applyBorder="1" applyAlignment="1" applyProtection="1">
      <alignment horizontal="left"/>
      <protection/>
    </xf>
    <xf numFmtId="172" fontId="15" fillId="0" borderId="0" xfId="0" applyNumberFormat="1" applyFont="1" applyFill="1" applyBorder="1" applyAlignment="1" applyProtection="1" quotePrefix="1">
      <alignment horizontal="right"/>
      <protection/>
    </xf>
    <xf numFmtId="172" fontId="15" fillId="0" borderId="0" xfId="0" applyNumberFormat="1" applyFont="1" applyFill="1" applyBorder="1" applyAlignment="1" applyProtection="1">
      <alignment horizontal="left" vertical="center"/>
      <protection/>
    </xf>
    <xf numFmtId="172" fontId="16" fillId="0" borderId="10" xfId="0" applyNumberFormat="1" applyFont="1" applyFill="1" applyBorder="1" applyAlignment="1" applyProtection="1">
      <alignment horizontal="left"/>
      <protection locked="0"/>
    </xf>
    <xf numFmtId="172" fontId="16" fillId="0" borderId="0" xfId="0" applyNumberFormat="1" applyFont="1" applyFill="1" applyAlignment="1" applyProtection="1" quotePrefix="1">
      <alignment horizontal="left" vertical="top"/>
      <protection locked="0"/>
    </xf>
    <xf numFmtId="172" fontId="0" fillId="0" borderId="0" xfId="0" applyFont="1" applyFill="1" applyAlignment="1">
      <alignment/>
    </xf>
    <xf numFmtId="172" fontId="19" fillId="17" borderId="0" xfId="0" applyFont="1" applyFill="1" applyAlignment="1">
      <alignment/>
    </xf>
    <xf numFmtId="172" fontId="20" fillId="0" borderId="0" xfId="0" applyFont="1" applyFill="1" applyAlignment="1">
      <alignment/>
    </xf>
    <xf numFmtId="172" fontId="15" fillId="0" borderId="0" xfId="0" applyNumberFormat="1" applyFont="1" applyFill="1" applyBorder="1" applyAlignment="1" applyProtection="1">
      <alignment horizontal="fill"/>
      <protection/>
    </xf>
    <xf numFmtId="172" fontId="16" fillId="0" borderId="0" xfId="0" applyNumberFormat="1" applyFont="1" applyFill="1" applyBorder="1" applyAlignment="1" applyProtection="1">
      <alignment horizontal="fill"/>
      <protection/>
    </xf>
    <xf numFmtId="49" fontId="15" fillId="0" borderId="0" xfId="0" applyNumberFormat="1" applyFont="1" applyFill="1" applyBorder="1" applyAlignment="1" applyProtection="1">
      <alignment horizontal="fill"/>
      <protection/>
    </xf>
    <xf numFmtId="172" fontId="21" fillId="0" borderId="0" xfId="0" applyFont="1" applyFill="1" applyAlignment="1">
      <alignment/>
    </xf>
    <xf numFmtId="172" fontId="19" fillId="17" borderId="10" xfId="0" applyFont="1" applyFill="1" applyBorder="1" applyAlignment="1">
      <alignment/>
    </xf>
    <xf numFmtId="172" fontId="22" fillId="0" borderId="69" xfId="0" applyNumberFormat="1" applyFont="1" applyFill="1" applyBorder="1" applyAlignment="1" applyProtection="1">
      <alignment/>
      <protection/>
    </xf>
    <xf numFmtId="172" fontId="22" fillId="0" borderId="52" xfId="0" applyNumberFormat="1" applyFont="1" applyFill="1" applyBorder="1" applyAlignment="1" applyProtection="1">
      <alignment/>
      <protection/>
    </xf>
    <xf numFmtId="49" fontId="22" fillId="0" borderId="53" xfId="0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 applyProtection="1" quotePrefix="1">
      <alignment horizontal="left"/>
      <protection/>
    </xf>
    <xf numFmtId="172" fontId="23" fillId="0" borderId="0" xfId="0" applyFont="1" applyFill="1" applyAlignment="1">
      <alignment/>
    </xf>
    <xf numFmtId="172" fontId="22" fillId="0" borderId="54" xfId="0" applyFont="1" applyFill="1" applyBorder="1" applyAlignment="1">
      <alignment/>
    </xf>
    <xf numFmtId="172" fontId="23" fillId="0" borderId="54" xfId="0" applyNumberFormat="1" applyFont="1" applyFill="1" applyBorder="1" applyAlignment="1" applyProtection="1">
      <alignment/>
      <protection locked="0"/>
    </xf>
    <xf numFmtId="172" fontId="23" fillId="0" borderId="54" xfId="0" applyFont="1" applyFill="1" applyBorder="1" applyAlignment="1">
      <alignment/>
    </xf>
    <xf numFmtId="49" fontId="23" fillId="0" borderId="55" xfId="0" applyNumberFormat="1" applyFont="1" applyFill="1" applyBorder="1" applyAlignment="1">
      <alignment horizontal="center"/>
    </xf>
    <xf numFmtId="172" fontId="23" fillId="0" borderId="0" xfId="0" applyNumberFormat="1" applyFont="1" applyFill="1" applyAlignment="1" applyProtection="1" quotePrefix="1">
      <alignment horizontal="left"/>
      <protection/>
    </xf>
    <xf numFmtId="172" fontId="15" fillId="0" borderId="54" xfId="0" applyNumberFormat="1" applyFont="1" applyFill="1" applyBorder="1" applyAlignment="1" applyProtection="1">
      <alignment/>
      <protection locked="0"/>
    </xf>
    <xf numFmtId="172" fontId="15" fillId="17" borderId="15" xfId="0" applyFont="1" applyFill="1" applyBorder="1" applyAlignment="1" applyProtection="1">
      <alignment horizontal="fill"/>
      <protection/>
    </xf>
    <xf numFmtId="172" fontId="19" fillId="17" borderId="15" xfId="0" applyFont="1" applyFill="1" applyBorder="1" applyAlignment="1">
      <alignment/>
    </xf>
    <xf numFmtId="172" fontId="23" fillId="0" borderId="30" xfId="0" applyNumberFormat="1" applyFont="1" applyFill="1" applyBorder="1" applyAlignment="1" applyProtection="1">
      <alignment horizontal="fill"/>
      <protection/>
    </xf>
    <xf numFmtId="172" fontId="22" fillId="0" borderId="57" xfId="0" applyNumberFormat="1" applyFont="1" applyFill="1" applyBorder="1" applyAlignment="1" applyProtection="1">
      <alignment/>
      <protection/>
    </xf>
    <xf numFmtId="172" fontId="23" fillId="0" borderId="57" xfId="0" applyNumberFormat="1" applyFont="1" applyFill="1" applyBorder="1" applyAlignment="1" applyProtection="1">
      <alignment horizontal="fill"/>
      <protection/>
    </xf>
    <xf numFmtId="172" fontId="22" fillId="0" borderId="30" xfId="0" applyNumberFormat="1" applyFont="1" applyFill="1" applyBorder="1" applyAlignment="1" applyProtection="1">
      <alignment horizontal="left"/>
      <protection/>
    </xf>
    <xf numFmtId="172" fontId="15" fillId="0" borderId="54" xfId="0" applyNumberFormat="1" applyFont="1" applyFill="1" applyBorder="1" applyAlignment="1" applyProtection="1">
      <alignment horizontal="fill"/>
      <protection/>
    </xf>
    <xf numFmtId="172" fontId="15" fillId="0" borderId="30" xfId="0" applyNumberFormat="1" applyFont="1" applyFill="1" applyBorder="1" applyAlignment="1" applyProtection="1">
      <alignment horizontal="fill"/>
      <protection/>
    </xf>
    <xf numFmtId="172" fontId="16" fillId="0" borderId="57" xfId="0" applyNumberFormat="1" applyFont="1" applyFill="1" applyBorder="1" applyAlignment="1" applyProtection="1">
      <alignment/>
      <protection/>
    </xf>
    <xf numFmtId="172" fontId="15" fillId="0" borderId="57" xfId="0" applyNumberFormat="1" applyFont="1" applyFill="1" applyBorder="1" applyAlignment="1" applyProtection="1">
      <alignment horizontal="fill"/>
      <protection/>
    </xf>
    <xf numFmtId="49" fontId="15" fillId="0" borderId="57" xfId="0" applyNumberFormat="1" applyFont="1" applyFill="1" applyBorder="1" applyAlignment="1">
      <alignment horizontal="center"/>
    </xf>
    <xf numFmtId="172" fontId="15" fillId="0" borderId="57" xfId="0" applyFont="1" applyFill="1" applyBorder="1" applyAlignment="1">
      <alignment/>
    </xf>
    <xf numFmtId="172" fontId="15" fillId="0" borderId="70" xfId="0" applyNumberFormat="1" applyFont="1" applyFill="1" applyBorder="1" applyAlignment="1" applyProtection="1" quotePrefix="1">
      <alignment horizontal="left"/>
      <protection/>
    </xf>
    <xf numFmtId="172" fontId="0" fillId="17" borderId="0" xfId="0" applyFont="1" applyFill="1" applyBorder="1" applyAlignment="1" applyProtection="1">
      <alignment horizontal="fill"/>
      <protection/>
    </xf>
    <xf numFmtId="172" fontId="15" fillId="0" borderId="30" xfId="0" applyNumberFormat="1" applyFont="1" applyFill="1" applyBorder="1" applyAlignment="1" applyProtection="1">
      <alignment horizontal="fill"/>
      <protection/>
    </xf>
    <xf numFmtId="172" fontId="16" fillId="0" borderId="71" xfId="0" applyNumberFormat="1" applyFont="1" applyFill="1" applyBorder="1" applyAlignment="1" applyProtection="1">
      <alignment/>
      <protection/>
    </xf>
    <xf numFmtId="172" fontId="15" fillId="0" borderId="57" xfId="0" applyNumberFormat="1" applyFont="1" applyFill="1" applyBorder="1" applyAlignment="1" applyProtection="1">
      <alignment horizontal="fill"/>
      <protection/>
    </xf>
    <xf numFmtId="172" fontId="15" fillId="0" borderId="59" xfId="0" applyNumberFormat="1" applyFont="1" applyFill="1" applyBorder="1" applyAlignment="1" applyProtection="1">
      <alignment/>
      <protection locked="0"/>
    </xf>
    <xf numFmtId="49" fontId="15" fillId="0" borderId="57" xfId="0" applyNumberFormat="1" applyFont="1" applyFill="1" applyBorder="1" applyAlignment="1" applyProtection="1">
      <alignment horizontal="center"/>
      <protection/>
    </xf>
    <xf numFmtId="172" fontId="15" fillId="0" borderId="61" xfId="0" applyNumberFormat="1" applyFont="1" applyFill="1" applyBorder="1" applyAlignment="1" applyProtection="1" quotePrefix="1">
      <alignment horizontal="left" wrapText="1" indent="1"/>
      <protection/>
    </xf>
    <xf numFmtId="172" fontId="16" fillId="0" borderId="71" xfId="0" applyNumberFormat="1" applyFont="1" applyFill="1" applyBorder="1" applyAlignment="1" applyProtection="1">
      <alignment/>
      <protection/>
    </xf>
    <xf numFmtId="172" fontId="15" fillId="0" borderId="59" xfId="0" applyNumberFormat="1" applyFont="1" applyFill="1" applyBorder="1" applyAlignment="1" applyProtection="1">
      <alignment/>
      <protection locked="0"/>
    </xf>
    <xf numFmtId="49" fontId="15" fillId="0" borderId="57" xfId="0" applyNumberFormat="1" applyFont="1" applyFill="1" applyBorder="1" applyAlignment="1" applyProtection="1">
      <alignment horizontal="center"/>
      <protection/>
    </xf>
    <xf numFmtId="172" fontId="15" fillId="0" borderId="61" xfId="0" applyNumberFormat="1" applyFont="1" applyFill="1" applyBorder="1" applyAlignment="1" applyProtection="1" quotePrefix="1">
      <alignment horizontal="left" wrapText="1" indent="1"/>
      <protection/>
    </xf>
    <xf numFmtId="172" fontId="16" fillId="0" borderId="62" xfId="0" applyNumberFormat="1" applyFont="1" applyFill="1" applyBorder="1" applyAlignment="1" applyProtection="1">
      <alignment/>
      <protection/>
    </xf>
    <xf numFmtId="172" fontId="15" fillId="0" borderId="62" xfId="0" applyNumberFormat="1" applyFont="1" applyFill="1" applyBorder="1" applyAlignment="1" applyProtection="1">
      <alignment/>
      <protection locked="0"/>
    </xf>
    <xf numFmtId="172" fontId="15" fillId="0" borderId="57" xfId="0" applyNumberFormat="1" applyFont="1" applyFill="1" applyBorder="1" applyAlignment="1" applyProtection="1">
      <alignment horizontal="left"/>
      <protection/>
    </xf>
    <xf numFmtId="1" fontId="15" fillId="0" borderId="72" xfId="0" applyNumberFormat="1" applyFont="1" applyFill="1" applyBorder="1" applyAlignment="1">
      <alignment horizontal="center"/>
    </xf>
    <xf numFmtId="172" fontId="15" fillId="0" borderId="57" xfId="0" applyNumberFormat="1" applyFont="1" applyFill="1" applyBorder="1" applyAlignment="1" applyProtection="1" quotePrefix="1">
      <alignment horizontal="left"/>
      <protection/>
    </xf>
    <xf numFmtId="1" fontId="15" fillId="0" borderId="57" xfId="0" applyNumberFormat="1" applyFont="1" applyFill="1" applyBorder="1" applyAlignment="1">
      <alignment horizontal="center"/>
    </xf>
    <xf numFmtId="172" fontId="19" fillId="17" borderId="0" xfId="0" applyFont="1" applyFill="1" applyBorder="1" applyAlignment="1">
      <alignment/>
    </xf>
    <xf numFmtId="172" fontId="16" fillId="0" borderId="54" xfId="0" applyNumberFormat="1" applyFont="1" applyFill="1" applyBorder="1" applyAlignment="1" applyProtection="1">
      <alignment/>
      <protection/>
    </xf>
    <xf numFmtId="49" fontId="15" fillId="0" borderId="54" xfId="0" applyNumberFormat="1" applyFont="1" applyFill="1" applyBorder="1" applyAlignment="1">
      <alignment horizontal="center"/>
    </xf>
    <xf numFmtId="172" fontId="17" fillId="0" borderId="54" xfId="0" applyNumberFormat="1" applyFont="1" applyFill="1" applyBorder="1" applyAlignment="1" applyProtection="1">
      <alignment horizontal="left"/>
      <protection/>
    </xf>
    <xf numFmtId="172" fontId="16" fillId="0" borderId="57" xfId="0" applyNumberFormat="1" applyFont="1" applyFill="1" applyBorder="1" applyAlignment="1" applyProtection="1">
      <alignment/>
      <protection/>
    </xf>
    <xf numFmtId="172" fontId="15" fillId="0" borderId="19" xfId="0" applyFont="1" applyFill="1" applyBorder="1" applyAlignment="1">
      <alignment/>
    </xf>
    <xf numFmtId="172" fontId="15" fillId="0" borderId="30" xfId="0" applyNumberFormat="1" applyFont="1" applyFill="1" applyBorder="1" applyAlignment="1" applyProtection="1">
      <alignment horizontal="fill"/>
      <protection locked="0"/>
    </xf>
    <xf numFmtId="172" fontId="15" fillId="0" borderId="30" xfId="0" applyNumberFormat="1" applyFont="1" applyFill="1" applyBorder="1" applyAlignment="1" applyProtection="1">
      <alignment horizontal="left"/>
      <protection/>
    </xf>
    <xf numFmtId="172" fontId="17" fillId="0" borderId="0" xfId="0" applyNumberFormat="1" applyFont="1" applyFill="1" applyAlignment="1" applyProtection="1">
      <alignment horizontal="left"/>
      <protection/>
    </xf>
    <xf numFmtId="172" fontId="15" fillId="17" borderId="0" xfId="0" applyFont="1" applyFill="1" applyBorder="1" applyAlignment="1" applyProtection="1">
      <alignment horizontal="fill"/>
      <protection/>
    </xf>
    <xf numFmtId="172" fontId="15" fillId="0" borderId="19" xfId="0" applyFont="1" applyFill="1" applyBorder="1" applyAlignment="1">
      <alignment/>
    </xf>
    <xf numFmtId="172" fontId="15" fillId="0" borderId="57" xfId="0" applyNumberFormat="1" applyFont="1" applyFill="1" applyBorder="1" applyAlignment="1" applyProtection="1">
      <alignment/>
      <protection/>
    </xf>
    <xf numFmtId="172" fontId="16" fillId="0" borderId="30" xfId="0" applyNumberFormat="1" applyFont="1" applyFill="1" applyBorder="1" applyAlignment="1" applyProtection="1" quotePrefix="1">
      <alignment horizontal="left"/>
      <protection/>
    </xf>
    <xf numFmtId="172" fontId="19" fillId="17" borderId="0" xfId="0" applyNumberFormat="1" applyFont="1" applyFill="1" applyAlignment="1" applyProtection="1">
      <alignment/>
      <protection locked="0"/>
    </xf>
    <xf numFmtId="172" fontId="15" fillId="0" borderId="73" xfId="0" applyFont="1" applyFill="1" applyBorder="1" applyAlignment="1">
      <alignment/>
    </xf>
    <xf numFmtId="172" fontId="16" fillId="0" borderId="72" xfId="0" applyNumberFormat="1" applyFont="1" applyFill="1" applyBorder="1" applyAlignment="1" applyProtection="1">
      <alignment/>
      <protection/>
    </xf>
    <xf numFmtId="172" fontId="15" fillId="0" borderId="72" xfId="0" applyNumberFormat="1" applyFont="1" applyFill="1" applyBorder="1" applyAlignment="1" applyProtection="1">
      <alignment/>
      <protection locked="0"/>
    </xf>
    <xf numFmtId="172" fontId="15" fillId="0" borderId="72" xfId="0" applyNumberFormat="1" applyFont="1" applyFill="1" applyBorder="1" applyAlignment="1" applyProtection="1">
      <alignment horizontal="fill"/>
      <protection/>
    </xf>
    <xf numFmtId="49" fontId="15" fillId="0" borderId="72" xfId="0" applyNumberFormat="1" applyFont="1" applyFill="1" applyBorder="1" applyAlignment="1">
      <alignment horizontal="center"/>
    </xf>
    <xf numFmtId="172" fontId="15" fillId="0" borderId="74" xfId="0" applyNumberFormat="1" applyFont="1" applyFill="1" applyBorder="1" applyAlignment="1" applyProtection="1">
      <alignment horizontal="left"/>
      <protection/>
    </xf>
    <xf numFmtId="49" fontId="15" fillId="0" borderId="60" xfId="0" applyNumberFormat="1" applyFont="1" applyFill="1" applyBorder="1" applyAlignment="1" applyProtection="1" quotePrefix="1">
      <alignment horizontal="center"/>
      <protection/>
    </xf>
    <xf numFmtId="172" fontId="15" fillId="0" borderId="15" xfId="0" applyFont="1" applyFill="1" applyBorder="1" applyAlignment="1" quotePrefix="1">
      <alignment horizontal="left"/>
    </xf>
    <xf numFmtId="172" fontId="15" fillId="0" borderId="12" xfId="0" applyFont="1" applyFill="1" applyBorder="1" applyAlignment="1" quotePrefix="1">
      <alignment horizontal="left"/>
    </xf>
    <xf numFmtId="49" fontId="15" fillId="0" borderId="55" xfId="0" applyNumberFormat="1" applyFont="1" applyFill="1" applyBorder="1" applyAlignment="1" applyProtection="1">
      <alignment horizontal="center"/>
      <protection/>
    </xf>
    <xf numFmtId="172" fontId="15" fillId="0" borderId="0" xfId="0" applyFont="1" applyFill="1" applyAlignment="1">
      <alignment/>
    </xf>
    <xf numFmtId="172" fontId="15" fillId="0" borderId="30" xfId="0" applyNumberFormat="1" applyFont="1" applyFill="1" applyBorder="1" applyAlignment="1" applyProtection="1">
      <alignment horizontal="fill"/>
      <protection locked="0"/>
    </xf>
    <xf numFmtId="172" fontId="15" fillId="0" borderId="30" xfId="0" applyNumberFormat="1" applyFont="1" applyFill="1" applyBorder="1" applyAlignment="1" applyProtection="1" quotePrefix="1">
      <alignment horizontal="left"/>
      <protection/>
    </xf>
    <xf numFmtId="172" fontId="18" fillId="0" borderId="0" xfId="0" applyFont="1" applyFill="1" applyAlignment="1">
      <alignment/>
    </xf>
    <xf numFmtId="49" fontId="15" fillId="0" borderId="57" xfId="0" applyNumberFormat="1" applyFont="1" applyFill="1" applyBorder="1" applyAlignment="1" applyProtection="1" quotePrefix="1">
      <alignment horizontal="center"/>
      <protection/>
    </xf>
    <xf numFmtId="172" fontId="15" fillId="0" borderId="0" xfId="0" applyNumberFormat="1" applyFont="1" applyFill="1" applyAlignment="1" applyProtection="1">
      <alignment horizontal="fill"/>
      <protection locked="0"/>
    </xf>
    <xf numFmtId="172" fontId="16" fillId="0" borderId="54" xfId="0" applyFont="1" applyFill="1" applyBorder="1" applyAlignment="1">
      <alignment/>
    </xf>
    <xf numFmtId="172" fontId="15" fillId="0" borderId="54" xfId="0" applyNumberFormat="1" applyFont="1" applyFill="1" applyBorder="1" applyAlignment="1" applyProtection="1">
      <alignment/>
      <protection locked="0"/>
    </xf>
    <xf numFmtId="172" fontId="15" fillId="0" borderId="54" xfId="0" applyNumberFormat="1" applyFont="1" applyFill="1" applyBorder="1" applyAlignment="1" applyProtection="1">
      <alignment horizontal="fill"/>
      <protection/>
    </xf>
    <xf numFmtId="49" fontId="15" fillId="0" borderId="54" xfId="0" applyNumberFormat="1" applyFont="1" applyFill="1" applyBorder="1" applyAlignment="1" applyProtection="1">
      <alignment horizontal="center"/>
      <protection/>
    </xf>
    <xf numFmtId="172" fontId="17" fillId="0" borderId="54" xfId="0" applyNumberFormat="1" applyFont="1" applyFill="1" applyBorder="1" applyAlignment="1" applyProtection="1">
      <alignment horizontal="left"/>
      <protection/>
    </xf>
    <xf numFmtId="172" fontId="15" fillId="0" borderId="58" xfId="0" applyNumberFormat="1" applyFont="1" applyFill="1" applyBorder="1" applyAlignment="1" applyProtection="1">
      <alignment horizontal="left"/>
      <protection/>
    </xf>
    <xf numFmtId="172" fontId="15" fillId="0" borderId="72" xfId="0" applyNumberFormat="1" applyFont="1" applyFill="1" applyBorder="1" applyAlignment="1" applyProtection="1">
      <alignment horizontal="fill"/>
      <protection/>
    </xf>
    <xf numFmtId="172" fontId="18" fillId="0" borderId="57" xfId="0" applyNumberFormat="1" applyFont="1" applyFill="1" applyBorder="1" applyAlignment="1" applyProtection="1">
      <alignment horizontal="left"/>
      <protection/>
    </xf>
    <xf numFmtId="49" fontId="15" fillId="0" borderId="54" xfId="0" applyNumberFormat="1" applyFont="1" applyFill="1" applyBorder="1" applyAlignment="1" applyProtection="1">
      <alignment horizontal="center"/>
      <protection/>
    </xf>
    <xf numFmtId="172" fontId="15" fillId="0" borderId="54" xfId="0" applyNumberFormat="1" applyFont="1" applyFill="1" applyBorder="1" applyAlignment="1" applyProtection="1">
      <alignment horizontal="left"/>
      <protection/>
    </xf>
    <xf numFmtId="172" fontId="15" fillId="0" borderId="19" xfId="0" applyFont="1" applyFill="1" applyBorder="1" applyAlignment="1" quotePrefix="1">
      <alignment horizontal="left"/>
    </xf>
    <xf numFmtId="172" fontId="15" fillId="0" borderId="30" xfId="0" applyNumberFormat="1" applyFont="1" applyFill="1" applyBorder="1" applyAlignment="1" applyProtection="1" quotePrefix="1">
      <alignment horizontal="left"/>
      <protection/>
    </xf>
    <xf numFmtId="172" fontId="15" fillId="0" borderId="0" xfId="0" applyNumberFormat="1" applyFont="1" applyFill="1" applyAlignment="1" applyProtection="1">
      <alignment/>
      <protection locked="0"/>
    </xf>
    <xf numFmtId="49" fontId="15" fillId="0" borderId="55" xfId="0" applyNumberFormat="1" applyFont="1" applyFill="1" applyBorder="1" applyAlignment="1" applyProtection="1">
      <alignment horizontal="center"/>
      <protection/>
    </xf>
    <xf numFmtId="172" fontId="16" fillId="0" borderId="0" xfId="0" applyNumberFormat="1" applyFont="1" applyFill="1" applyBorder="1" applyAlignment="1" applyProtection="1" quotePrefix="1">
      <alignment horizontal="left"/>
      <protection/>
    </xf>
    <xf numFmtId="172" fontId="22" fillId="0" borderId="30" xfId="0" applyNumberFormat="1" applyFont="1" applyFill="1" applyBorder="1" applyAlignment="1" applyProtection="1">
      <alignment/>
      <protection/>
    </xf>
    <xf numFmtId="172" fontId="23" fillId="0" borderId="30" xfId="0" applyNumberFormat="1" applyFont="1" applyFill="1" applyBorder="1" applyAlignment="1" applyProtection="1">
      <alignment/>
      <protection/>
    </xf>
    <xf numFmtId="172" fontId="23" fillId="0" borderId="57" xfId="0" applyNumberFormat="1" applyFont="1" applyFill="1" applyBorder="1" applyAlignment="1" applyProtection="1">
      <alignment/>
      <protection locked="0"/>
    </xf>
    <xf numFmtId="172" fontId="23" fillId="0" borderId="57" xfId="0" applyNumberFormat="1" applyFont="1" applyFill="1" applyBorder="1" applyAlignment="1" applyProtection="1">
      <alignment horizontal="fill"/>
      <protection locked="0"/>
    </xf>
    <xf numFmtId="172" fontId="23" fillId="0" borderId="57" xfId="0" applyNumberFormat="1" applyFont="1" applyFill="1" applyBorder="1" applyAlignment="1" applyProtection="1">
      <alignment/>
      <protection/>
    </xf>
    <xf numFmtId="172" fontId="22" fillId="0" borderId="30" xfId="0" applyNumberFormat="1" applyFont="1" applyFill="1" applyBorder="1" applyAlignment="1" applyProtection="1" quotePrefix="1">
      <alignment horizontal="left"/>
      <protection/>
    </xf>
    <xf numFmtId="172" fontId="15" fillId="0" borderId="30" xfId="0" applyNumberFormat="1" applyFont="1" applyFill="1" applyBorder="1" applyAlignment="1" applyProtection="1">
      <alignment/>
      <protection/>
    </xf>
    <xf numFmtId="172" fontId="15" fillId="0" borderId="57" xfId="0" applyNumberFormat="1" applyFont="1" applyFill="1" applyBorder="1" applyAlignment="1" applyProtection="1">
      <alignment horizontal="fill"/>
      <protection locked="0"/>
    </xf>
    <xf numFmtId="172" fontId="15" fillId="0" borderId="57" xfId="0" applyNumberFormat="1" applyFont="1" applyFill="1" applyBorder="1" applyAlignment="1" applyProtection="1">
      <alignment/>
      <protection/>
    </xf>
    <xf numFmtId="172" fontId="15" fillId="0" borderId="19" xfId="0" applyFont="1" applyFill="1" applyBorder="1" applyAlignment="1" quotePrefix="1">
      <alignment horizontal="left"/>
    </xf>
    <xf numFmtId="172" fontId="15" fillId="0" borderId="15" xfId="0" applyFont="1" applyFill="1" applyBorder="1" applyAlignment="1">
      <alignment/>
    </xf>
    <xf numFmtId="49" fontId="23" fillId="0" borderId="60" xfId="0" applyNumberFormat="1" applyFont="1" applyFill="1" applyBorder="1" applyAlignment="1" applyProtection="1">
      <alignment horizontal="center"/>
      <protection/>
    </xf>
    <xf numFmtId="172" fontId="22" fillId="0" borderId="15" xfId="0" applyNumberFormat="1" applyFont="1" applyFill="1" applyBorder="1" applyAlignment="1" applyProtection="1">
      <alignment horizontal="left"/>
      <protection/>
    </xf>
    <xf numFmtId="172" fontId="15" fillId="0" borderId="56" xfId="0" applyFont="1" applyFill="1" applyBorder="1" applyAlignment="1">
      <alignment/>
    </xf>
    <xf numFmtId="172" fontId="18" fillId="0" borderId="19" xfId="0" applyFont="1" applyFill="1" applyBorder="1" applyAlignment="1" quotePrefix="1">
      <alignment horizontal="left"/>
    </xf>
    <xf numFmtId="172" fontId="15" fillId="17" borderId="0" xfId="0" applyFont="1" applyFill="1" applyAlignment="1">
      <alignment/>
    </xf>
    <xf numFmtId="172" fontId="15" fillId="0" borderId="30" xfId="0" applyNumberFormat="1" applyFont="1" applyFill="1" applyBorder="1" applyAlignment="1" applyProtection="1">
      <alignment/>
      <protection/>
    </xf>
    <xf numFmtId="172" fontId="16" fillId="0" borderId="30" xfId="0" applyNumberFormat="1" applyFont="1" applyFill="1" applyBorder="1" applyAlignment="1" applyProtection="1">
      <alignment horizontal="left"/>
      <protection/>
    </xf>
    <xf numFmtId="172" fontId="15" fillId="0" borderId="15" xfId="0" applyNumberFormat="1" applyFont="1" applyFill="1" applyBorder="1" applyAlignment="1" applyProtection="1">
      <alignment/>
      <protection/>
    </xf>
    <xf numFmtId="172" fontId="16" fillId="0" borderId="61" xfId="0" applyNumberFormat="1" applyFont="1" applyFill="1" applyBorder="1" applyAlignment="1" applyProtection="1">
      <alignment/>
      <protection/>
    </xf>
    <xf numFmtId="172" fontId="15" fillId="0" borderId="61" xfId="0" applyNumberFormat="1" applyFont="1" applyFill="1" applyBorder="1" applyAlignment="1" applyProtection="1">
      <alignment horizontal="fill"/>
      <protection locked="0"/>
    </xf>
    <xf numFmtId="172" fontId="15" fillId="0" borderId="61" xfId="0" applyNumberFormat="1" applyFont="1" applyFill="1" applyBorder="1" applyAlignment="1" applyProtection="1">
      <alignment/>
      <protection/>
    </xf>
    <xf numFmtId="49" fontId="15" fillId="0" borderId="62" xfId="0" applyNumberFormat="1" applyFont="1" applyFill="1" applyBorder="1" applyAlignment="1" applyProtection="1">
      <alignment horizontal="center"/>
      <protection/>
    </xf>
    <xf numFmtId="172" fontId="15" fillId="0" borderId="61" xfId="0" applyFont="1" applyFill="1" applyBorder="1" applyAlignment="1">
      <alignment/>
    </xf>
    <xf numFmtId="172" fontId="15" fillId="0" borderId="75" xfId="0" applyFont="1" applyFill="1" applyBorder="1" applyAlignment="1">
      <alignment/>
    </xf>
    <xf numFmtId="172" fontId="18" fillId="0" borderId="30" xfId="0" applyNumberFormat="1" applyFont="1" applyFill="1" applyBorder="1" applyAlignment="1" applyProtection="1">
      <alignment/>
      <protection/>
    </xf>
    <xf numFmtId="172" fontId="51" fillId="0" borderId="57" xfId="0" applyNumberFormat="1" applyFont="1" applyFill="1" applyBorder="1" applyAlignment="1" applyProtection="1">
      <alignment/>
      <protection/>
    </xf>
    <xf numFmtId="172" fontId="18" fillId="0" borderId="57" xfId="0" applyNumberFormat="1" applyFont="1" applyFill="1" applyBorder="1" applyAlignment="1" applyProtection="1">
      <alignment/>
      <protection locked="0"/>
    </xf>
    <xf numFmtId="172" fontId="18" fillId="0" borderId="57" xfId="0" applyNumberFormat="1" applyFont="1" applyFill="1" applyBorder="1" applyAlignment="1" applyProtection="1">
      <alignment horizontal="fill"/>
      <protection locked="0"/>
    </xf>
    <xf numFmtId="172" fontId="18" fillId="0" borderId="57" xfId="0" applyNumberFormat="1" applyFont="1" applyFill="1" applyBorder="1" applyAlignment="1" applyProtection="1">
      <alignment/>
      <protection/>
    </xf>
    <xf numFmtId="49" fontId="18" fillId="0" borderId="60" xfId="0" applyNumberFormat="1" applyFont="1" applyFill="1" applyBorder="1" applyAlignment="1" applyProtection="1">
      <alignment horizontal="center"/>
      <protection/>
    </xf>
    <xf numFmtId="172" fontId="18" fillId="0" borderId="19" xfId="0" applyFont="1" applyFill="1" applyBorder="1" applyAlignment="1">
      <alignment/>
    </xf>
    <xf numFmtId="172" fontId="16" fillId="0" borderId="57" xfId="0" applyFont="1" applyFill="1" applyBorder="1" applyAlignment="1" applyProtection="1">
      <alignment/>
      <protection locked="0"/>
    </xf>
    <xf numFmtId="172" fontId="15" fillId="0" borderId="57" xfId="0" applyFont="1" applyFill="1" applyBorder="1" applyAlignment="1" applyProtection="1">
      <alignment horizontal="fill"/>
      <protection/>
    </xf>
    <xf numFmtId="172" fontId="15" fillId="0" borderId="57" xfId="0" applyFont="1" applyFill="1" applyBorder="1" applyAlignment="1" applyProtection="1">
      <alignment/>
      <protection locked="0"/>
    </xf>
    <xf numFmtId="172" fontId="15" fillId="0" borderId="15" xfId="0" applyFont="1" applyFill="1" applyBorder="1" applyAlignment="1">
      <alignment horizontal="left"/>
    </xf>
    <xf numFmtId="172" fontId="15" fillId="0" borderId="57" xfId="0" applyNumberFormat="1" applyFont="1" applyFill="1" applyBorder="1" applyAlignment="1" applyProtection="1">
      <alignment horizontal="fill"/>
      <protection locked="0"/>
    </xf>
    <xf numFmtId="49" fontId="15" fillId="0" borderId="60" xfId="0" applyNumberFormat="1" applyFont="1" applyFill="1" applyBorder="1" applyAlignment="1" applyProtection="1" quotePrefix="1">
      <alignment horizontal="center"/>
      <protection/>
    </xf>
    <xf numFmtId="172" fontId="15" fillId="0" borderId="15" xfId="0" applyFont="1" applyFill="1" applyBorder="1" applyAlignment="1">
      <alignment horizontal="left"/>
    </xf>
    <xf numFmtId="172" fontId="15" fillId="0" borderId="76" xfId="0" applyNumberFormat="1" applyFont="1" applyFill="1" applyBorder="1" applyAlignment="1" applyProtection="1">
      <alignment horizontal="fill"/>
      <protection/>
    </xf>
    <xf numFmtId="172" fontId="23" fillId="0" borderId="30" xfId="0" applyNumberFormat="1" applyFont="1" applyFill="1" applyBorder="1" applyAlignment="1" applyProtection="1">
      <alignment/>
      <protection/>
    </xf>
    <xf numFmtId="172" fontId="22" fillId="0" borderId="57" xfId="0" applyNumberFormat="1" applyFont="1" applyFill="1" applyBorder="1" applyAlignment="1" applyProtection="1">
      <alignment/>
      <protection/>
    </xf>
    <xf numFmtId="172" fontId="23" fillId="0" borderId="57" xfId="0" applyNumberFormat="1" applyFont="1" applyFill="1" applyBorder="1" applyAlignment="1" applyProtection="1">
      <alignment/>
      <protection/>
    </xf>
    <xf numFmtId="172" fontId="23" fillId="0" borderId="57" xfId="0" applyNumberFormat="1" applyFont="1" applyFill="1" applyBorder="1" applyAlignment="1" applyProtection="1">
      <alignment horizontal="fill"/>
      <protection/>
    </xf>
    <xf numFmtId="49" fontId="23" fillId="0" borderId="60" xfId="0" applyNumberFormat="1" applyFont="1" applyFill="1" applyBorder="1" applyAlignment="1" applyProtection="1">
      <alignment horizontal="center"/>
      <protection/>
    </xf>
    <xf numFmtId="172" fontId="22" fillId="0" borderId="30" xfId="0" applyNumberFormat="1" applyFont="1" applyFill="1" applyBorder="1" applyAlignment="1" applyProtection="1">
      <alignment horizontal="left"/>
      <protection/>
    </xf>
    <xf numFmtId="172" fontId="0" fillId="17" borderId="0" xfId="0" applyFont="1" applyFill="1" applyAlignment="1">
      <alignment/>
    </xf>
    <xf numFmtId="172" fontId="15" fillId="0" borderId="0" xfId="0" applyNumberFormat="1" applyFont="1" applyFill="1" applyAlignment="1" applyProtection="1">
      <alignment horizontal="fill"/>
      <protection/>
    </xf>
    <xf numFmtId="172" fontId="16" fillId="0" borderId="65" xfId="0" applyNumberFormat="1" applyFont="1" applyFill="1" applyBorder="1" applyAlignment="1" applyProtection="1">
      <alignment horizontal="fill"/>
      <protection/>
    </xf>
    <xf numFmtId="172" fontId="15" fillId="0" borderId="65" xfId="0" applyNumberFormat="1" applyFont="1" applyFill="1" applyBorder="1" applyAlignment="1" applyProtection="1">
      <alignment horizontal="fill"/>
      <protection/>
    </xf>
    <xf numFmtId="49" fontId="15" fillId="0" borderId="66" xfId="0" applyNumberFormat="1" applyFont="1" applyFill="1" applyBorder="1" applyAlignment="1" applyProtection="1">
      <alignment horizontal="fill"/>
      <protection/>
    </xf>
    <xf numFmtId="172" fontId="0" fillId="17" borderId="0" xfId="0" applyFont="1" applyFill="1" applyAlignment="1">
      <alignment horizontal="center"/>
    </xf>
    <xf numFmtId="172" fontId="15" fillId="0" borderId="67" xfId="0" applyNumberFormat="1" applyFont="1" applyFill="1" applyBorder="1" applyAlignment="1" applyProtection="1">
      <alignment horizontal="fill"/>
      <protection/>
    </xf>
    <xf numFmtId="172" fontId="16" fillId="0" borderId="67" xfId="0" applyNumberFormat="1" applyFont="1" applyFill="1" applyBorder="1" applyAlignment="1" applyProtection="1">
      <alignment horizontal="fill"/>
      <protection/>
    </xf>
    <xf numFmtId="172" fontId="15" fillId="0" borderId="68" xfId="0" applyNumberFormat="1" applyFont="1" applyFill="1" applyBorder="1" applyAlignment="1" applyProtection="1">
      <alignment horizontal="fill"/>
      <protection/>
    </xf>
    <xf numFmtId="49" fontId="15" fillId="0" borderId="67" xfId="0" applyNumberFormat="1" applyFont="1" applyFill="1" applyBorder="1" applyAlignment="1" applyProtection="1">
      <alignment horizontal="fill"/>
      <protection/>
    </xf>
    <xf numFmtId="172" fontId="15" fillId="0" borderId="0" xfId="0" applyNumberFormat="1" applyFont="1" applyFill="1" applyBorder="1" applyAlignment="1" applyProtection="1">
      <alignment horizontal="center"/>
      <protection/>
    </xf>
    <xf numFmtId="172" fontId="16" fillId="0" borderId="0" xfId="0" applyNumberFormat="1" applyFont="1" applyFill="1" applyBorder="1" applyAlignment="1" applyProtection="1">
      <alignment horizontal="center"/>
      <protection/>
    </xf>
    <xf numFmtId="172" fontId="16" fillId="0" borderId="54" xfId="0" applyNumberFormat="1" applyFont="1" applyFill="1" applyBorder="1" applyAlignment="1" applyProtection="1" quotePrefix="1">
      <alignment horizontal="center"/>
      <protection/>
    </xf>
    <xf numFmtId="172" fontId="16" fillId="0" borderId="54" xfId="0" applyNumberFormat="1" applyFont="1" applyFill="1" applyBorder="1" applyAlignment="1" applyProtection="1">
      <alignment horizontal="center"/>
      <protection/>
    </xf>
    <xf numFmtId="172" fontId="15" fillId="0" borderId="54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172" fontId="17" fillId="0" borderId="0" xfId="0" applyFont="1" applyFill="1" applyBorder="1" applyAlignment="1">
      <alignment horizontal="center"/>
    </xf>
    <xf numFmtId="172" fontId="16" fillId="0" borderId="0" xfId="0" applyFont="1" applyFill="1" applyBorder="1" applyAlignment="1">
      <alignment/>
    </xf>
    <xf numFmtId="172" fontId="15" fillId="0" borderId="54" xfId="0" applyNumberFormat="1" applyFont="1" applyFill="1" applyBorder="1" applyAlignment="1" applyProtection="1" quotePrefix="1">
      <alignment horizontal="center"/>
      <protection/>
    </xf>
    <xf numFmtId="172" fontId="17" fillId="0" borderId="54" xfId="0" applyNumberFormat="1" applyFont="1" applyFill="1" applyBorder="1" applyAlignment="1" applyProtection="1">
      <alignment horizontal="center"/>
      <protection/>
    </xf>
    <xf numFmtId="172" fontId="15" fillId="0" borderId="64" xfId="0" applyNumberFormat="1" applyFont="1" applyFill="1" applyBorder="1" applyAlignment="1" applyProtection="1">
      <alignment horizontal="center"/>
      <protection/>
    </xf>
    <xf numFmtId="172" fontId="15" fillId="0" borderId="65" xfId="0" applyNumberFormat="1" applyFont="1" applyFill="1" applyBorder="1" applyAlignment="1" applyProtection="1">
      <alignment horizontal="center"/>
      <protection/>
    </xf>
    <xf numFmtId="49" fontId="15" fillId="0" borderId="64" xfId="0" applyNumberFormat="1" applyFont="1" applyFill="1" applyBorder="1" applyAlignment="1" applyProtection="1">
      <alignment horizontal="center"/>
      <protection/>
    </xf>
    <xf numFmtId="172" fontId="15" fillId="0" borderId="64" xfId="0" applyNumberFormat="1" applyFont="1" applyFill="1" applyBorder="1" applyAlignment="1" applyProtection="1">
      <alignment horizontal="left"/>
      <protection locked="0"/>
    </xf>
    <xf numFmtId="172" fontId="16" fillId="0" borderId="0" xfId="0" applyNumberFormat="1" applyFont="1" applyFill="1" applyAlignment="1" applyProtection="1">
      <alignment horizontal="fill"/>
      <protection/>
    </xf>
    <xf numFmtId="49" fontId="15" fillId="0" borderId="0" xfId="0" applyNumberFormat="1" applyFont="1" applyFill="1" applyAlignment="1" applyProtection="1">
      <alignment horizontal="fill"/>
      <protection/>
    </xf>
    <xf numFmtId="14" fontId="24" fillId="0" borderId="77" xfId="0" applyNumberFormat="1" applyFont="1" applyFill="1" applyBorder="1" applyAlignment="1" applyProtection="1">
      <alignment horizontal="left"/>
      <protection/>
    </xf>
    <xf numFmtId="172" fontId="24" fillId="0" borderId="0" xfId="0" applyNumberFormat="1" applyFont="1" applyFill="1" applyBorder="1" applyAlignment="1" applyProtection="1">
      <alignment horizontal="right"/>
      <protection/>
    </xf>
    <xf numFmtId="173" fontId="16" fillId="0" borderId="10" xfId="0" applyNumberFormat="1" applyFont="1" applyFill="1" applyBorder="1" applyAlignment="1">
      <alignment horizontal="left"/>
    </xf>
    <xf numFmtId="172" fontId="18" fillId="0" borderId="0" xfId="0" applyNumberFormat="1" applyFont="1" applyFill="1" applyAlignment="1" applyProtection="1" quotePrefix="1">
      <alignment horizontal="left"/>
      <protection/>
    </xf>
    <xf numFmtId="172" fontId="0" fillId="0" borderId="0" xfId="0" applyFill="1" applyBorder="1" applyAlignment="1">
      <alignment horizontal="right"/>
    </xf>
    <xf numFmtId="172" fontId="0" fillId="0" borderId="0" xfId="0" applyBorder="1" applyAlignment="1">
      <alignment horizontal="right"/>
    </xf>
    <xf numFmtId="1" fontId="16" fillId="0" borderId="0" xfId="0" applyNumberFormat="1" applyFont="1" applyFill="1" applyAlignment="1" applyProtection="1" quotePrefix="1">
      <alignment horizontal="left"/>
      <protection/>
    </xf>
    <xf numFmtId="172" fontId="16" fillId="0" borderId="0" xfId="0" applyNumberFormat="1" applyFont="1" applyFill="1" applyBorder="1" applyAlignment="1" applyProtection="1" quotePrefix="1">
      <alignment horizontal="left"/>
      <protection/>
    </xf>
    <xf numFmtId="172" fontId="0" fillId="0" borderId="0" xfId="0" applyFill="1" applyBorder="1" applyAlignment="1">
      <alignment/>
    </xf>
    <xf numFmtId="172" fontId="15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/>
    </xf>
    <xf numFmtId="172" fontId="15" fillId="0" borderId="0" xfId="0" applyNumberFormat="1" applyFont="1" applyFill="1" applyBorder="1" applyAlignment="1" applyProtection="1">
      <alignment horizontal="fill"/>
      <protection/>
    </xf>
    <xf numFmtId="172" fontId="21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 applyProtection="1">
      <alignment/>
      <protection/>
    </xf>
    <xf numFmtId="172" fontId="15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 applyProtection="1" quotePrefix="1">
      <alignment horizontal="left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52" xfId="0" applyNumberFormat="1" applyFont="1" applyFill="1" applyBorder="1" applyAlignment="1" applyProtection="1">
      <alignment/>
      <protection/>
    </xf>
    <xf numFmtId="172" fontId="15" fillId="0" borderId="52" xfId="0" applyNumberFormat="1" applyFont="1" applyFill="1" applyBorder="1" applyAlignment="1" applyProtection="1">
      <alignment/>
      <protection/>
    </xf>
    <xf numFmtId="172" fontId="22" fillId="0" borderId="52" xfId="0" applyNumberFormat="1" applyFont="1" applyFill="1" applyBorder="1" applyAlignment="1" applyProtection="1" quotePrefix="1">
      <alignment horizontal="left"/>
      <protection/>
    </xf>
    <xf numFmtId="172" fontId="15" fillId="0" borderId="0" xfId="0" applyNumberFormat="1" applyFont="1" applyFill="1" applyBorder="1" applyAlignment="1">
      <alignment/>
    </xf>
    <xf numFmtId="172" fontId="15" fillId="0" borderId="54" xfId="0" applyNumberFormat="1" applyFont="1" applyFill="1" applyBorder="1" applyAlignment="1">
      <alignment/>
    </xf>
    <xf numFmtId="172" fontId="16" fillId="0" borderId="54" xfId="0" applyNumberFormat="1" applyFont="1" applyFill="1" applyBorder="1" applyAlignment="1">
      <alignment/>
    </xf>
    <xf numFmtId="172" fontId="15" fillId="0" borderId="54" xfId="0" applyNumberFormat="1" applyFont="1" applyFill="1" applyBorder="1" applyAlignment="1">
      <alignment/>
    </xf>
    <xf numFmtId="172" fontId="16" fillId="0" borderId="0" xfId="0" applyNumberFormat="1" applyFont="1" applyFill="1" applyBorder="1" applyAlignment="1" applyProtection="1">
      <alignment horizontal="left"/>
      <protection/>
    </xf>
    <xf numFmtId="172" fontId="22" fillId="0" borderId="15" xfId="0" applyNumberFormat="1" applyFont="1" applyFill="1" applyBorder="1" applyAlignment="1" applyProtection="1">
      <alignment/>
      <protection/>
    </xf>
    <xf numFmtId="172" fontId="22" fillId="0" borderId="61" xfId="0" applyNumberFormat="1" applyFont="1" applyFill="1" applyBorder="1" applyAlignment="1" applyProtection="1">
      <alignment/>
      <protection/>
    </xf>
    <xf numFmtId="172" fontId="22" fillId="0" borderId="61" xfId="0" applyNumberFormat="1" applyFont="1" applyFill="1" applyBorder="1" applyAlignment="1" applyProtection="1">
      <alignment horizontal="fill"/>
      <protection/>
    </xf>
    <xf numFmtId="172" fontId="15" fillId="0" borderId="61" xfId="0" applyNumberFormat="1" applyFont="1" applyFill="1" applyBorder="1" applyAlignment="1" applyProtection="1">
      <alignment/>
      <protection/>
    </xf>
    <xf numFmtId="172" fontId="15" fillId="0" borderId="30" xfId="0" applyNumberFormat="1" applyFont="1" applyFill="1" applyBorder="1" applyAlignment="1">
      <alignment/>
    </xf>
    <xf numFmtId="172" fontId="15" fillId="0" borderId="57" xfId="0" applyNumberFormat="1" applyFont="1" applyFill="1" applyBorder="1" applyAlignment="1">
      <alignment/>
    </xf>
    <xf numFmtId="172" fontId="15" fillId="0" borderId="57" xfId="0" applyNumberFormat="1" applyFont="1" applyFill="1" applyBorder="1" applyAlignment="1">
      <alignment/>
    </xf>
    <xf numFmtId="172" fontId="15" fillId="0" borderId="72" xfId="0" applyNumberFormat="1" applyFont="1" applyFill="1" applyBorder="1" applyAlignment="1" applyProtection="1" quotePrefix="1">
      <alignment horizontal="left"/>
      <protection/>
    </xf>
    <xf numFmtId="172" fontId="15" fillId="0" borderId="30" xfId="0" applyNumberFormat="1" applyFont="1" applyFill="1" applyBorder="1" applyAlignment="1">
      <alignment/>
    </xf>
    <xf numFmtId="172" fontId="15" fillId="0" borderId="61" xfId="0" applyNumberFormat="1" applyFont="1" applyFill="1" applyBorder="1" applyAlignment="1" applyProtection="1">
      <alignment horizontal="fill"/>
      <protection/>
    </xf>
    <xf numFmtId="172" fontId="15" fillId="0" borderId="57" xfId="0" applyNumberFormat="1" applyFont="1" applyFill="1" applyBorder="1" applyAlignment="1" applyProtection="1">
      <alignment/>
      <protection locked="0"/>
    </xf>
    <xf numFmtId="172" fontId="15" fillId="0" borderId="61" xfId="0" applyNumberFormat="1" applyFont="1" applyFill="1" applyBorder="1" applyAlignment="1" applyProtection="1">
      <alignment horizontal="fill"/>
      <protection/>
    </xf>
    <xf numFmtId="172" fontId="15" fillId="0" borderId="61" xfId="0" applyNumberFormat="1" applyFont="1" applyFill="1" applyBorder="1" applyAlignment="1" applyProtection="1">
      <alignment/>
      <protection/>
    </xf>
    <xf numFmtId="172" fontId="15" fillId="0" borderId="57" xfId="0" applyNumberFormat="1" applyFont="1" applyFill="1" applyBorder="1" applyAlignment="1" applyProtection="1">
      <alignment/>
      <protection locked="0"/>
    </xf>
    <xf numFmtId="172" fontId="16" fillId="0" borderId="54" xfId="0" applyNumberFormat="1" applyFont="1" applyFill="1" applyBorder="1" applyAlignment="1" applyProtection="1">
      <alignment/>
      <protection/>
    </xf>
    <xf numFmtId="172" fontId="15" fillId="0" borderId="54" xfId="0" applyNumberFormat="1" applyFont="1" applyFill="1" applyBorder="1" applyAlignment="1" applyProtection="1">
      <alignment/>
      <protection locked="0"/>
    </xf>
    <xf numFmtId="172" fontId="15" fillId="0" borderId="54" xfId="0" applyNumberFormat="1" applyFont="1" applyFill="1" applyBorder="1" applyAlignment="1" applyProtection="1">
      <alignment/>
      <protection locked="0"/>
    </xf>
    <xf numFmtId="172" fontId="15" fillId="0" borderId="30" xfId="0" applyNumberFormat="1" applyFont="1" applyFill="1" applyBorder="1" applyAlignment="1" applyProtection="1">
      <alignment/>
      <protection locked="0"/>
    </xf>
    <xf numFmtId="172" fontId="15" fillId="0" borderId="0" xfId="0" applyNumberFormat="1" applyFont="1" applyFill="1" applyBorder="1" applyAlignment="1" applyProtection="1">
      <alignment/>
      <protection locked="0"/>
    </xf>
    <xf numFmtId="172" fontId="17" fillId="0" borderId="0" xfId="0" applyNumberFormat="1" applyFont="1" applyFill="1" applyBorder="1" applyAlignment="1" applyProtection="1">
      <alignment horizontal="left"/>
      <protection/>
    </xf>
    <xf numFmtId="49" fontId="15" fillId="0" borderId="60" xfId="0" applyNumberFormat="1" applyFont="1" applyFill="1" applyBorder="1" applyAlignment="1">
      <alignment horizontal="center"/>
    </xf>
    <xf numFmtId="172" fontId="15" fillId="0" borderId="30" xfId="0" applyFont="1" applyFill="1" applyBorder="1" applyAlignment="1">
      <alignment/>
    </xf>
    <xf numFmtId="172" fontId="15" fillId="0" borderId="72" xfId="0" applyNumberFormat="1" applyFont="1" applyFill="1" applyBorder="1" applyAlignment="1" applyProtection="1">
      <alignment/>
      <protection/>
    </xf>
    <xf numFmtId="172" fontId="16" fillId="0" borderId="72" xfId="0" applyNumberFormat="1" applyFont="1" applyFill="1" applyBorder="1" applyAlignment="1" applyProtection="1">
      <alignment/>
      <protection/>
    </xf>
    <xf numFmtId="172" fontId="15" fillId="0" borderId="72" xfId="0" applyNumberFormat="1" applyFont="1" applyFill="1" applyBorder="1" applyAlignment="1" applyProtection="1">
      <alignment/>
      <protection locked="0"/>
    </xf>
    <xf numFmtId="172" fontId="15" fillId="0" borderId="72" xfId="0" applyNumberFormat="1" applyFont="1" applyFill="1" applyBorder="1" applyAlignment="1" applyProtection="1">
      <alignment/>
      <protection locked="0"/>
    </xf>
    <xf numFmtId="49" fontId="15" fillId="0" borderId="78" xfId="0" applyNumberFormat="1" applyFont="1" applyFill="1" applyBorder="1" applyAlignment="1">
      <alignment horizontal="center"/>
    </xf>
    <xf numFmtId="172" fontId="15" fillId="0" borderId="30" xfId="0" applyNumberFormat="1" applyFont="1" applyFill="1" applyBorder="1" applyAlignment="1" applyProtection="1">
      <alignment/>
      <protection/>
    </xf>
    <xf numFmtId="172" fontId="15" fillId="0" borderId="79" xfId="0" applyNumberFormat="1" applyFont="1" applyFill="1" applyBorder="1" applyAlignment="1" applyProtection="1">
      <alignment/>
      <protection/>
    </xf>
    <xf numFmtId="172" fontId="16" fillId="0" borderId="30" xfId="0" applyNumberFormat="1" applyFont="1" applyFill="1" applyBorder="1" applyAlignment="1" applyProtection="1" quotePrefix="1">
      <alignment horizontal="left"/>
      <protection/>
    </xf>
    <xf numFmtId="172" fontId="15" fillId="0" borderId="60" xfId="0" applyNumberFormat="1" applyFont="1" applyFill="1" applyBorder="1" applyAlignment="1" applyProtection="1">
      <alignment/>
      <protection/>
    </xf>
    <xf numFmtId="172" fontId="15" fillId="0" borderId="60" xfId="0" applyNumberFormat="1" applyFont="1" applyFill="1" applyBorder="1" applyAlignment="1" applyProtection="1">
      <alignment horizontal="fill"/>
      <protection/>
    </xf>
    <xf numFmtId="172" fontId="15" fillId="0" borderId="57" xfId="0" applyNumberFormat="1" applyFont="1" applyFill="1" applyBorder="1" applyAlignment="1" applyProtection="1">
      <alignment horizontal="left"/>
      <protection locked="0"/>
    </xf>
    <xf numFmtId="172" fontId="18" fillId="0" borderId="0" xfId="0" applyNumberFormat="1" applyFont="1" applyFill="1" applyBorder="1" applyAlignment="1" applyProtection="1">
      <alignment/>
      <protection locked="0"/>
    </xf>
    <xf numFmtId="172" fontId="18" fillId="0" borderId="54" xfId="0" applyNumberFormat="1" applyFont="1" applyFill="1" applyBorder="1" applyAlignment="1" applyProtection="1">
      <alignment/>
      <protection locked="0"/>
    </xf>
    <xf numFmtId="172" fontId="51" fillId="0" borderId="54" xfId="0" applyNumberFormat="1" applyFont="1" applyFill="1" applyBorder="1" applyAlignment="1">
      <alignment/>
    </xf>
    <xf numFmtId="172" fontId="18" fillId="0" borderId="54" xfId="0" applyNumberFormat="1" applyFont="1" applyFill="1" applyBorder="1" applyAlignment="1" applyProtection="1">
      <alignment/>
      <protection/>
    </xf>
    <xf numFmtId="172" fontId="15" fillId="0" borderId="54" xfId="0" applyNumberFormat="1" applyFont="1" applyFill="1" applyBorder="1" applyAlignment="1" applyProtection="1">
      <alignment horizontal="left"/>
      <protection locked="0"/>
    </xf>
    <xf numFmtId="172" fontId="15" fillId="0" borderId="61" xfId="0" applyNumberFormat="1" applyFont="1" applyFill="1" applyBorder="1" applyAlignment="1" applyProtection="1">
      <alignment horizontal="left"/>
      <protection/>
    </xf>
    <xf numFmtId="172" fontId="15" fillId="0" borderId="72" xfId="0" applyNumberFormat="1" applyFont="1" applyFill="1" applyBorder="1" applyAlignment="1" applyProtection="1">
      <alignment/>
      <protection/>
    </xf>
    <xf numFmtId="172" fontId="18" fillId="0" borderId="30" xfId="0" applyNumberFormat="1" applyFont="1" applyFill="1" applyBorder="1" applyAlignment="1" applyProtection="1">
      <alignment horizontal="left"/>
      <protection/>
    </xf>
    <xf numFmtId="172" fontId="18" fillId="0" borderId="57" xfId="0" applyNumberFormat="1" applyFont="1" applyFill="1" applyBorder="1" applyAlignment="1" applyProtection="1">
      <alignment horizontal="left"/>
      <protection locked="0"/>
    </xf>
    <xf numFmtId="172" fontId="17" fillId="0" borderId="54" xfId="0" applyNumberFormat="1" applyFont="1" applyFill="1" applyBorder="1" applyAlignment="1" applyProtection="1">
      <alignment horizontal="left"/>
      <protection locked="0"/>
    </xf>
    <xf numFmtId="172" fontId="15" fillId="0" borderId="80" xfId="0" applyNumberFormat="1" applyFont="1" applyFill="1" applyBorder="1" applyAlignment="1" applyProtection="1">
      <alignment/>
      <protection locked="0"/>
    </xf>
    <xf numFmtId="172" fontId="16" fillId="0" borderId="57" xfId="0" applyNumberFormat="1" applyFont="1" applyFill="1" applyBorder="1" applyAlignment="1" applyProtection="1">
      <alignment/>
      <protection locked="0"/>
    </xf>
    <xf numFmtId="172" fontId="0" fillId="0" borderId="0" xfId="0" applyBorder="1" applyAlignment="1">
      <alignment/>
    </xf>
    <xf numFmtId="172" fontId="15" fillId="0" borderId="81" xfId="0" applyNumberFormat="1" applyFont="1" applyFill="1" applyBorder="1" applyAlignment="1" applyProtection="1">
      <alignment/>
      <protection locked="0"/>
    </xf>
    <xf numFmtId="172" fontId="15" fillId="0" borderId="55" xfId="0" applyNumberFormat="1" applyFont="1" applyFill="1" applyBorder="1" applyAlignment="1" applyProtection="1">
      <alignment/>
      <protection/>
    </xf>
    <xf numFmtId="172" fontId="15" fillId="0" borderId="55" xfId="0" applyNumberFormat="1" applyFont="1" applyFill="1" applyBorder="1" applyAlignment="1" applyProtection="1">
      <alignment/>
      <protection locked="0"/>
    </xf>
    <xf numFmtId="172" fontId="16" fillId="0" borderId="55" xfId="0" applyNumberFormat="1" applyFont="1" applyFill="1" applyBorder="1" applyAlignment="1">
      <alignment/>
    </xf>
    <xf numFmtId="172" fontId="15" fillId="0" borderId="55" xfId="0" applyNumberFormat="1" applyFont="1" applyFill="1" applyBorder="1" applyAlignment="1" applyProtection="1">
      <alignment horizontal="fill"/>
      <protection/>
    </xf>
    <xf numFmtId="172" fontId="15" fillId="0" borderId="55" xfId="0" applyNumberFormat="1" applyFont="1" applyFill="1" applyBorder="1" applyAlignment="1" applyProtection="1">
      <alignment/>
      <protection locked="0"/>
    </xf>
    <xf numFmtId="49" fontId="15" fillId="0" borderId="55" xfId="0" applyNumberFormat="1" applyFont="1" applyFill="1" applyBorder="1" applyAlignment="1" applyProtection="1">
      <alignment horizontal="center"/>
      <protection/>
    </xf>
    <xf numFmtId="172" fontId="15" fillId="0" borderId="54" xfId="0" applyFont="1" applyFill="1" applyBorder="1" applyAlignment="1">
      <alignment/>
    </xf>
    <xf numFmtId="172" fontId="23" fillId="0" borderId="61" xfId="0" applyNumberFormat="1" applyFont="1" applyFill="1" applyBorder="1" applyAlignment="1" applyProtection="1">
      <alignment horizontal="fill"/>
      <protection/>
    </xf>
    <xf numFmtId="172" fontId="20" fillId="0" borderId="0" xfId="0" applyFont="1" applyFill="1" applyBorder="1" applyAlignment="1">
      <alignment/>
    </xf>
    <xf numFmtId="172" fontId="23" fillId="0" borderId="30" xfId="0" applyNumberFormat="1" applyFont="1" applyFill="1" applyBorder="1" applyAlignment="1" applyProtection="1">
      <alignment/>
      <protection locked="0"/>
    </xf>
    <xf numFmtId="172" fontId="23" fillId="0" borderId="57" xfId="0" applyNumberFormat="1" applyFont="1" applyFill="1" applyBorder="1" applyAlignment="1" applyProtection="1">
      <alignment/>
      <protection/>
    </xf>
    <xf numFmtId="172" fontId="23" fillId="0" borderId="57" xfId="0" applyNumberFormat="1" applyFont="1" applyFill="1" applyBorder="1" applyAlignment="1" applyProtection="1">
      <alignment/>
      <protection locked="0"/>
    </xf>
    <xf numFmtId="172" fontId="22" fillId="0" borderId="57" xfId="0" applyNumberFormat="1" applyFont="1" applyFill="1" applyBorder="1" applyAlignment="1" applyProtection="1">
      <alignment/>
      <protection/>
    </xf>
    <xf numFmtId="172" fontId="23" fillId="0" borderId="30" xfId="0" applyNumberFormat="1" applyFont="1" applyFill="1" applyBorder="1" applyAlignment="1" applyProtection="1">
      <alignment/>
      <protection/>
    </xf>
    <xf numFmtId="172" fontId="0" fillId="0" borderId="0" xfId="0" applyFont="1" applyFill="1" applyBorder="1" applyAlignment="1">
      <alignment/>
    </xf>
    <xf numFmtId="172" fontId="15" fillId="0" borderId="15" xfId="0" applyNumberFormat="1" applyFont="1" applyFill="1" applyBorder="1" applyAlignment="1">
      <alignment/>
    </xf>
    <xf numFmtId="172" fontId="15" fillId="0" borderId="61" xfId="0" applyNumberFormat="1" applyFont="1" applyFill="1" applyBorder="1" applyAlignment="1">
      <alignment/>
    </xf>
    <xf numFmtId="172" fontId="16" fillId="0" borderId="61" xfId="0" applyNumberFormat="1" applyFont="1" applyFill="1" applyBorder="1" applyAlignment="1" applyProtection="1">
      <alignment/>
      <protection/>
    </xf>
    <xf numFmtId="172" fontId="15" fillId="0" borderId="61" xfId="0" applyNumberFormat="1" applyFont="1" applyFill="1" applyBorder="1" applyAlignment="1">
      <alignment/>
    </xf>
    <xf numFmtId="172" fontId="25" fillId="0" borderId="15" xfId="0" applyNumberFormat="1" applyFont="1" applyFill="1" applyBorder="1" applyAlignment="1" applyProtection="1">
      <alignment horizontal="left"/>
      <protection/>
    </xf>
    <xf numFmtId="172" fontId="16" fillId="0" borderId="57" xfId="0" applyNumberFormat="1" applyFont="1" applyFill="1" applyBorder="1" applyAlignment="1" applyProtection="1">
      <alignment/>
      <protection locked="0"/>
    </xf>
    <xf numFmtId="172" fontId="23" fillId="0" borderId="30" xfId="0" applyNumberFormat="1" applyFont="1" applyFill="1" applyBorder="1" applyAlignment="1" applyProtection="1">
      <alignment/>
      <protection locked="0"/>
    </xf>
    <xf numFmtId="172" fontId="23" fillId="0" borderId="57" xfId="0" applyNumberFormat="1" applyFont="1" applyFill="1" applyBorder="1" applyAlignment="1" applyProtection="1">
      <alignment/>
      <protection/>
    </xf>
    <xf numFmtId="172" fontId="23" fillId="0" borderId="57" xfId="0" applyNumberFormat="1" applyFont="1" applyFill="1" applyBorder="1" applyAlignment="1" applyProtection="1">
      <alignment/>
      <protection locked="0"/>
    </xf>
    <xf numFmtId="49" fontId="23" fillId="0" borderId="60" xfId="0" applyNumberFormat="1" applyFont="1" applyFill="1" applyBorder="1" applyAlignment="1" applyProtection="1" quotePrefix="1">
      <alignment horizontal="center"/>
      <protection/>
    </xf>
    <xf numFmtId="172" fontId="23" fillId="0" borderId="30" xfId="0" applyNumberFormat="1" applyFont="1" applyFill="1" applyBorder="1" applyAlignment="1" applyProtection="1">
      <alignment horizontal="left"/>
      <protection/>
    </xf>
    <xf numFmtId="172" fontId="16" fillId="0" borderId="54" xfId="0" applyNumberFormat="1" applyFont="1" applyFill="1" applyBorder="1" applyAlignment="1" applyProtection="1">
      <alignment/>
      <protection locked="0"/>
    </xf>
    <xf numFmtId="172" fontId="22" fillId="0" borderId="30" xfId="0" applyNumberFormat="1" applyFont="1" applyFill="1" applyBorder="1" applyAlignment="1" applyProtection="1">
      <alignment/>
      <protection/>
    </xf>
    <xf numFmtId="172" fontId="22" fillId="0" borderId="57" xfId="0" applyNumberFormat="1" applyFont="1" applyFill="1" applyBorder="1" applyAlignment="1" applyProtection="1">
      <alignment/>
      <protection/>
    </xf>
    <xf numFmtId="172" fontId="22" fillId="0" borderId="57" xfId="0" applyNumberFormat="1" applyFont="1" applyFill="1" applyBorder="1" applyAlignment="1" applyProtection="1">
      <alignment horizontal="fill"/>
      <protection/>
    </xf>
    <xf numFmtId="172" fontId="22" fillId="0" borderId="60" xfId="0" applyNumberFormat="1" applyFont="1" applyFill="1" applyBorder="1" applyAlignment="1" applyProtection="1">
      <alignment/>
      <protection/>
    </xf>
    <xf numFmtId="49" fontId="22" fillId="0" borderId="60" xfId="0" applyNumberFormat="1" applyFont="1" applyFill="1" applyBorder="1" applyAlignment="1" applyProtection="1">
      <alignment horizontal="center"/>
      <protection/>
    </xf>
    <xf numFmtId="172" fontId="15" fillId="0" borderId="54" xfId="0" applyNumberFormat="1" applyFont="1" applyFill="1" applyBorder="1" applyAlignment="1" applyProtection="1">
      <alignment horizontal="left"/>
      <protection/>
    </xf>
    <xf numFmtId="172" fontId="15" fillId="0" borderId="54" xfId="0" applyNumberFormat="1" applyFont="1" applyFill="1" applyBorder="1" applyAlignment="1" applyProtection="1">
      <alignment horizontal="center"/>
      <protection/>
    </xf>
    <xf numFmtId="172" fontId="15" fillId="0" borderId="67" xfId="0" applyNumberFormat="1" applyFont="1" applyFill="1" applyBorder="1" applyAlignment="1" applyProtection="1">
      <alignment horizontal="center"/>
      <protection/>
    </xf>
    <xf numFmtId="172" fontId="15" fillId="0" borderId="68" xfId="0" applyNumberFormat="1" applyFont="1" applyFill="1" applyBorder="1" applyAlignment="1" applyProtection="1">
      <alignment horizontal="center"/>
      <protection/>
    </xf>
    <xf numFmtId="172" fontId="16" fillId="0" borderId="67" xfId="0" applyNumberFormat="1" applyFont="1" applyFill="1" applyBorder="1" applyAlignment="1" applyProtection="1">
      <alignment horizontal="center"/>
      <protection/>
    </xf>
    <xf numFmtId="172" fontId="15" fillId="0" borderId="67" xfId="0" applyFont="1" applyFill="1" applyBorder="1" applyAlignment="1" quotePrefix="1">
      <alignment horizontal="center"/>
    </xf>
    <xf numFmtId="172" fontId="15" fillId="0" borderId="67" xfId="0" applyFont="1" applyFill="1" applyBorder="1" applyAlignment="1">
      <alignment horizontal="center"/>
    </xf>
    <xf numFmtId="172" fontId="0" fillId="0" borderId="67" xfId="0" applyFill="1" applyBorder="1" applyAlignment="1">
      <alignment/>
    </xf>
    <xf numFmtId="172" fontId="17" fillId="0" borderId="82" xfId="0" applyNumberFormat="1" applyFont="1" applyFill="1" applyBorder="1" applyAlignment="1" applyProtection="1">
      <alignment horizontal="center"/>
      <protection/>
    </xf>
    <xf numFmtId="172" fontId="16" fillId="0" borderId="68" xfId="0" applyNumberFormat="1" applyFont="1" applyFill="1" applyBorder="1" applyAlignment="1" applyProtection="1">
      <alignment horizontal="center"/>
      <protection/>
    </xf>
    <xf numFmtId="172" fontId="15" fillId="0" borderId="68" xfId="0" applyNumberFormat="1" applyFont="1" applyFill="1" applyBorder="1" applyAlignment="1" applyProtection="1">
      <alignment horizontal="center"/>
      <protection/>
    </xf>
    <xf numFmtId="172" fontId="15" fillId="0" borderId="67" xfId="0" applyNumberFormat="1" applyFont="1" applyFill="1" applyBorder="1" applyAlignment="1" applyProtection="1">
      <alignment horizontal="center"/>
      <protection/>
    </xf>
    <xf numFmtId="49" fontId="15" fillId="0" borderId="67" xfId="0" applyNumberFormat="1" applyFont="1" applyFill="1" applyBorder="1" applyAlignment="1" applyProtection="1">
      <alignment horizontal="center"/>
      <protection locked="0"/>
    </xf>
    <xf numFmtId="172" fontId="15" fillId="0" borderId="54" xfId="0" applyNumberFormat="1" applyFont="1" applyFill="1" applyBorder="1" applyAlignment="1" applyProtection="1" quotePrefix="1">
      <alignment horizontal="center"/>
      <protection/>
    </xf>
    <xf numFmtId="172" fontId="15" fillId="0" borderId="0" xfId="0" applyFont="1" applyFill="1" applyBorder="1" applyAlignment="1" quotePrefix="1">
      <alignment horizontal="center"/>
    </xf>
    <xf numFmtId="172" fontId="17" fillId="0" borderId="55" xfId="0" applyNumberFormat="1" applyFont="1" applyFill="1" applyBorder="1" applyAlignment="1" applyProtection="1">
      <alignment horizontal="center"/>
      <protection/>
    </xf>
    <xf numFmtId="172" fontId="15" fillId="0" borderId="0" xfId="0" applyNumberFormat="1" applyFont="1" applyFill="1" applyBorder="1" applyAlignment="1" applyProtection="1">
      <alignment horizontal="center"/>
      <protection/>
    </xf>
    <xf numFmtId="172" fontId="16" fillId="0" borderId="0" xfId="0" applyNumberFormat="1" applyFont="1" applyFill="1" applyBorder="1" applyAlignment="1" applyProtection="1" quotePrefix="1">
      <alignment horizontal="center"/>
      <protection/>
    </xf>
    <xf numFmtId="172" fontId="17" fillId="0" borderId="54" xfId="0" applyNumberFormat="1" applyFont="1" applyFill="1" applyBorder="1" applyAlignment="1" applyProtection="1">
      <alignment horizontal="centerContinuous"/>
      <protection/>
    </xf>
    <xf numFmtId="172" fontId="17" fillId="0" borderId="54" xfId="0" applyNumberFormat="1" applyFont="1" applyFill="1" applyBorder="1" applyAlignment="1" applyProtection="1" quotePrefix="1">
      <alignment/>
      <protection/>
    </xf>
    <xf numFmtId="172" fontId="17" fillId="0" borderId="0" xfId="0" applyNumberFormat="1" applyFont="1" applyFill="1" applyBorder="1" applyAlignment="1" applyProtection="1" quotePrefix="1">
      <alignment/>
      <protection/>
    </xf>
    <xf numFmtId="172" fontId="17" fillId="0" borderId="0" xfId="0" applyNumberFormat="1" applyFont="1" applyFill="1" applyBorder="1" applyAlignment="1" applyProtection="1" quotePrefix="1">
      <alignment horizontal="left"/>
      <protection/>
    </xf>
    <xf numFmtId="172" fontId="15" fillId="0" borderId="54" xfId="0" applyFont="1" applyFill="1" applyBorder="1" applyAlignment="1">
      <alignment horizontal="center"/>
    </xf>
    <xf numFmtId="172" fontId="15" fillId="0" borderId="54" xfId="0" applyFont="1" applyFill="1" applyBorder="1" applyAlignment="1">
      <alignment/>
    </xf>
    <xf numFmtId="172" fontId="15" fillId="0" borderId="54" xfId="0" applyNumberFormat="1" applyFont="1" applyFill="1" applyBorder="1" applyAlignment="1" applyProtection="1">
      <alignment horizontal="centerContinuous"/>
      <protection/>
    </xf>
    <xf numFmtId="172" fontId="15" fillId="0" borderId="0" xfId="0" applyNumberFormat="1" applyFont="1" applyFill="1" applyBorder="1" applyAlignment="1" applyProtection="1">
      <alignment horizontal="centerContinuous"/>
      <protection/>
    </xf>
    <xf numFmtId="172" fontId="15" fillId="0" borderId="0" xfId="0" applyFont="1" applyFill="1" applyBorder="1" applyAlignment="1">
      <alignment horizontal="centerContinuous"/>
    </xf>
    <xf numFmtId="172" fontId="15" fillId="0" borderId="65" xfId="0" applyFont="1" applyFill="1" applyBorder="1" applyAlignment="1" quotePrefix="1">
      <alignment horizontal="center"/>
    </xf>
    <xf numFmtId="172" fontId="15" fillId="0" borderId="64" xfId="0" applyFont="1" applyFill="1" applyBorder="1" applyAlignment="1" quotePrefix="1">
      <alignment horizontal="center"/>
    </xf>
    <xf numFmtId="172" fontId="15" fillId="0" borderId="64" xfId="0" applyNumberFormat="1" applyFont="1" applyFill="1" applyBorder="1" applyAlignment="1" applyProtection="1" quotePrefix="1">
      <alignment horizontal="center"/>
      <protection/>
    </xf>
    <xf numFmtId="173" fontId="15" fillId="0" borderId="65" xfId="0" applyNumberFormat="1" applyFont="1" applyFill="1" applyBorder="1" applyAlignment="1" applyProtection="1">
      <alignment horizontal="center"/>
      <protection/>
    </xf>
    <xf numFmtId="0" fontId="15" fillId="0" borderId="65" xfId="0" applyNumberFormat="1" applyFont="1" applyFill="1" applyBorder="1" applyAlignment="1" applyProtection="1">
      <alignment horizontal="center"/>
      <protection/>
    </xf>
    <xf numFmtId="172" fontId="15" fillId="0" borderId="65" xfId="0" applyNumberFormat="1" applyFont="1" applyFill="1" applyBorder="1" applyAlignment="1" applyProtection="1">
      <alignment horizontal="center"/>
      <protection/>
    </xf>
    <xf numFmtId="0" fontId="15" fillId="0" borderId="64" xfId="0" applyNumberFormat="1" applyFont="1" applyFill="1" applyBorder="1" applyAlignment="1" applyProtection="1">
      <alignment horizontal="center"/>
      <protection/>
    </xf>
    <xf numFmtId="172" fontId="15" fillId="0" borderId="64" xfId="0" applyNumberFormat="1" applyFont="1" applyFill="1" applyBorder="1" applyAlignment="1" applyProtection="1">
      <alignment horizontal="center"/>
      <protection/>
    </xf>
    <xf numFmtId="172" fontId="15" fillId="0" borderId="64" xfId="0" applyFont="1" applyFill="1" applyBorder="1" applyAlignment="1">
      <alignment/>
    </xf>
    <xf numFmtId="172" fontId="15" fillId="0" borderId="0" xfId="0" applyNumberFormat="1" applyFont="1" applyFill="1" applyBorder="1" applyAlignment="1" applyProtection="1" quotePrefix="1">
      <alignment horizontal="fill"/>
      <protection/>
    </xf>
    <xf numFmtId="172" fontId="16" fillId="0" borderId="0" xfId="0" applyFont="1" applyFill="1" applyBorder="1" applyAlignment="1">
      <alignment horizontal="center"/>
    </xf>
    <xf numFmtId="172" fontId="15" fillId="0" borderId="0" xfId="0" applyFont="1" applyFill="1" applyBorder="1" applyAlignment="1">
      <alignment horizontal="center"/>
    </xf>
    <xf numFmtId="172" fontId="0" fillId="0" borderId="0" xfId="0" applyFill="1" applyBorder="1" applyAlignment="1">
      <alignment horizontal="centerContinuous"/>
    </xf>
    <xf numFmtId="172" fontId="18" fillId="0" borderId="0" xfId="0" applyNumberFormat="1" applyFont="1" applyFill="1" applyAlignment="1" applyProtection="1" quotePrefix="1">
      <alignment horizontal="left"/>
      <protection/>
    </xf>
    <xf numFmtId="172" fontId="11" fillId="0" borderId="0" xfId="0" applyFont="1" applyFill="1" applyBorder="1" applyAlignment="1">
      <alignment horizontal="centerContinuous"/>
    </xf>
    <xf numFmtId="172" fontId="15" fillId="0" borderId="0" xfId="0" applyFont="1" applyFill="1" applyBorder="1" applyAlignment="1">
      <alignment horizontal="centerContinuous"/>
    </xf>
    <xf numFmtId="172" fontId="16" fillId="0" borderId="0" xfId="0" applyFont="1" applyFill="1" applyBorder="1" applyAlignment="1" quotePrefix="1">
      <alignment horizontal="left"/>
    </xf>
    <xf numFmtId="172" fontId="16" fillId="0" borderId="10" xfId="0" applyNumberFormat="1" applyFont="1" applyFill="1" applyBorder="1" applyAlignment="1" applyProtection="1">
      <alignment/>
      <protection locked="0"/>
    </xf>
    <xf numFmtId="172" fontId="15" fillId="0" borderId="0" xfId="0" applyNumberFormat="1" applyFont="1" applyFill="1" applyBorder="1" applyAlignment="1" applyProtection="1" quotePrefix="1">
      <alignment horizontal="fill"/>
      <protection locked="0"/>
    </xf>
    <xf numFmtId="172" fontId="16" fillId="0" borderId="0" xfId="0" applyNumberFormat="1" applyFont="1" applyFill="1" applyBorder="1" applyAlignment="1" applyProtection="1">
      <alignment/>
      <protection/>
    </xf>
    <xf numFmtId="172" fontId="16" fillId="0" borderId="0" xfId="0" applyNumberFormat="1" applyFont="1" applyFill="1" applyBorder="1" applyAlignment="1" applyProtection="1" quotePrefix="1">
      <alignment/>
      <protection/>
    </xf>
    <xf numFmtId="172" fontId="26" fillId="17" borderId="0" xfId="0" applyFont="1" applyFill="1" applyAlignment="1">
      <alignment/>
    </xf>
    <xf numFmtId="172" fontId="27" fillId="0" borderId="0" xfId="0" applyNumberFormat="1" applyFont="1" applyFill="1" applyBorder="1" applyAlignment="1" applyProtection="1">
      <alignment horizontal="fill"/>
      <protection locked="0"/>
    </xf>
    <xf numFmtId="172" fontId="27" fillId="0" borderId="54" xfId="0" applyNumberFormat="1" applyFont="1" applyFill="1" applyBorder="1" applyAlignment="1" applyProtection="1">
      <alignment horizontal="fill"/>
      <protection locked="0"/>
    </xf>
    <xf numFmtId="49" fontId="27" fillId="0" borderId="55" xfId="0" applyNumberFormat="1" applyFont="1" applyFill="1" applyBorder="1" applyAlignment="1" applyProtection="1">
      <alignment horizontal="center"/>
      <protection/>
    </xf>
    <xf numFmtId="172" fontId="27" fillId="0" borderId="0" xfId="0" applyNumberFormat="1" applyFont="1" applyFill="1" applyAlignment="1" applyProtection="1">
      <alignment horizontal="fill"/>
      <protection/>
    </xf>
    <xf numFmtId="172" fontId="27" fillId="0" borderId="0" xfId="0" applyNumberFormat="1" applyFont="1" applyFill="1" applyBorder="1" applyAlignment="1" applyProtection="1">
      <alignment/>
      <protection locked="0"/>
    </xf>
    <xf numFmtId="172" fontId="27" fillId="0" borderId="54" xfId="0" applyNumberFormat="1" applyFont="1" applyFill="1" applyBorder="1" applyAlignment="1" applyProtection="1">
      <alignment/>
      <protection locked="0"/>
    </xf>
    <xf numFmtId="172" fontId="27" fillId="0" borderId="0" xfId="0" applyFont="1" applyFill="1" applyAlignment="1">
      <alignment/>
    </xf>
    <xf numFmtId="172" fontId="28" fillId="0" borderId="30" xfId="0" applyNumberFormat="1" applyFont="1" applyFill="1" applyBorder="1" applyAlignment="1" applyProtection="1">
      <alignment/>
      <protection locked="0"/>
    </xf>
    <xf numFmtId="172" fontId="28" fillId="0" borderId="57" xfId="0" applyNumberFormat="1" applyFont="1" applyFill="1" applyBorder="1" applyAlignment="1" applyProtection="1">
      <alignment/>
      <protection locked="0"/>
    </xf>
    <xf numFmtId="49" fontId="28" fillId="0" borderId="60" xfId="0" applyNumberFormat="1" applyFont="1" applyFill="1" applyBorder="1" applyAlignment="1" applyProtection="1">
      <alignment horizontal="center"/>
      <protection/>
    </xf>
    <xf numFmtId="172" fontId="28" fillId="0" borderId="30" xfId="0" applyNumberFormat="1" applyFont="1" applyFill="1" applyBorder="1" applyAlignment="1" applyProtection="1">
      <alignment horizontal="left"/>
      <protection/>
    </xf>
    <xf numFmtId="172" fontId="28" fillId="0" borderId="30" xfId="0" applyNumberFormat="1" applyFont="1" applyFill="1" applyBorder="1" applyAlignment="1" applyProtection="1" quotePrefix="1">
      <alignment horizontal="left"/>
      <protection/>
    </xf>
    <xf numFmtId="49" fontId="27" fillId="0" borderId="55" xfId="0" applyNumberFormat="1" applyFont="1" applyFill="1" applyBorder="1" applyAlignment="1">
      <alignment horizontal="center"/>
    </xf>
    <xf numFmtId="172" fontId="29" fillId="17" borderId="0" xfId="0" applyNumberFormat="1" applyFont="1" applyFill="1" applyBorder="1" applyAlignment="1" applyProtection="1">
      <alignment/>
      <protection/>
    </xf>
    <xf numFmtId="172" fontId="29" fillId="17" borderId="54" xfId="0" applyNumberFormat="1" applyFont="1" applyFill="1" applyBorder="1" applyAlignment="1" applyProtection="1">
      <alignment/>
      <protection/>
    </xf>
    <xf numFmtId="49" fontId="27" fillId="17" borderId="55" xfId="0" applyNumberFormat="1" applyFont="1" applyFill="1" applyBorder="1" applyAlignment="1" applyProtection="1">
      <alignment horizontal="center"/>
      <protection/>
    </xf>
    <xf numFmtId="172" fontId="27" fillId="17" borderId="0" xfId="0" applyNumberFormat="1" applyFont="1" applyFill="1" applyBorder="1" applyAlignment="1" applyProtection="1">
      <alignment horizontal="left" indent="1"/>
      <protection/>
    </xf>
    <xf numFmtId="172" fontId="29" fillId="17" borderId="83" xfId="0" applyNumberFormat="1" applyFont="1" applyFill="1" applyBorder="1" applyAlignment="1" applyProtection="1">
      <alignment/>
      <protection/>
    </xf>
    <xf numFmtId="172" fontId="28" fillId="0" borderId="10" xfId="0" applyNumberFormat="1" applyFont="1" applyFill="1" applyBorder="1" applyAlignment="1" applyProtection="1">
      <alignment/>
      <protection locked="0"/>
    </xf>
    <xf numFmtId="172" fontId="28" fillId="0" borderId="52" xfId="0" applyNumberFormat="1" applyFont="1" applyFill="1" applyBorder="1" applyAlignment="1" applyProtection="1">
      <alignment/>
      <protection locked="0"/>
    </xf>
    <xf numFmtId="49" fontId="28" fillId="0" borderId="53" xfId="0" applyNumberFormat="1" applyFont="1" applyFill="1" applyBorder="1" applyAlignment="1" applyProtection="1">
      <alignment horizontal="center"/>
      <protection/>
    </xf>
    <xf numFmtId="172" fontId="30" fillId="0" borderId="10" xfId="0" applyNumberFormat="1" applyFont="1" applyFill="1" applyBorder="1" applyAlignment="1" applyProtection="1">
      <alignment horizontal="left"/>
      <protection/>
    </xf>
    <xf numFmtId="172" fontId="27" fillId="0" borderId="0" xfId="0" applyNumberFormat="1" applyFont="1" applyFill="1" applyAlignment="1" applyProtection="1">
      <alignment horizontal="fill"/>
      <protection locked="0"/>
    </xf>
    <xf numFmtId="172" fontId="27" fillId="0" borderId="0" xfId="0" applyNumberFormat="1" applyFont="1" applyFill="1" applyAlignment="1" applyProtection="1">
      <alignment/>
      <protection locked="0"/>
    </xf>
    <xf numFmtId="172" fontId="28" fillId="0" borderId="0" xfId="0" applyNumberFormat="1" applyFont="1" applyFill="1" applyAlignment="1" applyProtection="1">
      <alignment horizontal="fill"/>
      <protection locked="0"/>
    </xf>
    <xf numFmtId="172" fontId="28" fillId="0" borderId="54" xfId="0" applyNumberFormat="1" applyFont="1" applyFill="1" applyBorder="1" applyAlignment="1" applyProtection="1">
      <alignment horizontal="fill"/>
      <protection locked="0"/>
    </xf>
    <xf numFmtId="49" fontId="28" fillId="0" borderId="55" xfId="0" applyNumberFormat="1" applyFont="1" applyFill="1" applyBorder="1" applyAlignment="1">
      <alignment horizontal="center"/>
    </xf>
    <xf numFmtId="172" fontId="28" fillId="0" borderId="0" xfId="0" applyNumberFormat="1" applyFont="1" applyFill="1" applyAlignment="1" applyProtection="1">
      <alignment horizontal="left"/>
      <protection/>
    </xf>
    <xf numFmtId="172" fontId="29" fillId="17" borderId="84" xfId="0" applyNumberFormat="1" applyFont="1" applyFill="1" applyBorder="1" applyAlignment="1" applyProtection="1">
      <alignment/>
      <protection/>
    </xf>
    <xf numFmtId="172" fontId="27" fillId="0" borderId="0" xfId="0" applyNumberFormat="1" applyFont="1" applyFill="1" applyAlignment="1" applyProtection="1">
      <alignment horizontal="left"/>
      <protection/>
    </xf>
    <xf numFmtId="172" fontId="27" fillId="0" borderId="54" xfId="0" applyFont="1" applyFill="1" applyBorder="1" applyAlignment="1">
      <alignment/>
    </xf>
    <xf numFmtId="172" fontId="28" fillId="0" borderId="10" xfId="0" applyNumberFormat="1" applyFont="1" applyFill="1" applyBorder="1" applyAlignment="1" applyProtection="1">
      <alignment/>
      <protection/>
    </xf>
    <xf numFmtId="172" fontId="28" fillId="0" borderId="52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Alignment="1" applyProtection="1">
      <alignment horizontal="center"/>
      <protection/>
    </xf>
    <xf numFmtId="172" fontId="26" fillId="17" borderId="0" xfId="0" applyNumberFormat="1" applyFont="1" applyFill="1" applyBorder="1" applyAlignment="1" applyProtection="1">
      <alignment/>
      <protection/>
    </xf>
    <xf numFmtId="172" fontId="26" fillId="17" borderId="54" xfId="0" applyNumberFormat="1" applyFont="1" applyFill="1" applyBorder="1" applyAlignment="1" applyProtection="1">
      <alignment/>
      <protection/>
    </xf>
    <xf numFmtId="49" fontId="15" fillId="17" borderId="55" xfId="0" applyNumberFormat="1" applyFont="1" applyFill="1" applyBorder="1" applyAlignment="1" applyProtection="1">
      <alignment horizontal="center"/>
      <protection/>
    </xf>
    <xf numFmtId="172" fontId="15" fillId="17" borderId="0" xfId="0" applyNumberFormat="1" applyFont="1" applyFill="1" applyBorder="1" applyAlignment="1" applyProtection="1">
      <alignment horizontal="left" indent="1"/>
      <protection/>
    </xf>
    <xf numFmtId="172" fontId="26" fillId="17" borderId="10" xfId="0" applyFont="1" applyFill="1" applyBorder="1" applyAlignment="1">
      <alignment/>
    </xf>
    <xf numFmtId="172" fontId="16" fillId="0" borderId="10" xfId="0" applyNumberFormat="1" applyFont="1" applyFill="1" applyBorder="1" applyAlignment="1" applyProtection="1">
      <alignment/>
      <protection locked="0"/>
    </xf>
    <xf numFmtId="172" fontId="16" fillId="0" borderId="52" xfId="0" applyNumberFormat="1" applyFont="1" applyFill="1" applyBorder="1" applyAlignment="1" applyProtection="1">
      <alignment/>
      <protection locked="0"/>
    </xf>
    <xf numFmtId="49" fontId="15" fillId="0" borderId="53" xfId="0" applyNumberFormat="1" applyFont="1" applyFill="1" applyBorder="1" applyAlignment="1" applyProtection="1">
      <alignment horizontal="center"/>
      <protection/>
    </xf>
    <xf numFmtId="172" fontId="16" fillId="0" borderId="10" xfId="0" applyNumberFormat="1" applyFont="1" applyFill="1" applyBorder="1" applyAlignment="1" applyProtection="1" quotePrefix="1">
      <alignment horizontal="left"/>
      <protection/>
    </xf>
    <xf numFmtId="172" fontId="0" fillId="17" borderId="0" xfId="0" applyFill="1" applyAlignment="1">
      <alignment/>
    </xf>
    <xf numFmtId="172" fontId="0" fillId="17" borderId="0" xfId="0" applyFill="1" applyBorder="1" applyAlignment="1">
      <alignment/>
    </xf>
    <xf numFmtId="49" fontId="15" fillId="0" borderId="66" xfId="0" applyNumberFormat="1" applyFont="1" applyFill="1" applyBorder="1" applyAlignment="1" applyProtection="1">
      <alignment horizontal="center"/>
      <protection/>
    </xf>
    <xf numFmtId="172" fontId="0" fillId="17" borderId="0" xfId="0" applyFill="1" applyAlignment="1" quotePrefix="1">
      <alignment horizontal="center"/>
    </xf>
    <xf numFmtId="172" fontId="0" fillId="17" borderId="0" xfId="0" applyFill="1" applyAlignment="1">
      <alignment horizontal="center"/>
    </xf>
    <xf numFmtId="172" fontId="15" fillId="0" borderId="68" xfId="0" applyNumberFormat="1" applyFont="1" applyFill="1" applyBorder="1" applyAlignment="1" applyProtection="1" quotePrefix="1">
      <alignment horizontal="center"/>
      <protection/>
    </xf>
    <xf numFmtId="49" fontId="15" fillId="0" borderId="67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72" fontId="15" fillId="0" borderId="65" xfId="0" applyNumberFormat="1" applyFont="1" applyFill="1" applyBorder="1" applyAlignment="1" applyProtection="1" quotePrefix="1">
      <alignment horizontal="center"/>
      <protection/>
    </xf>
    <xf numFmtId="49" fontId="15" fillId="0" borderId="64" xfId="0" applyNumberFormat="1" applyFont="1" applyFill="1" applyBorder="1" applyAlignment="1">
      <alignment horizontal="center"/>
    </xf>
    <xf numFmtId="172" fontId="15" fillId="0" borderId="64" xfId="0" applyNumberFormat="1" applyFont="1" applyFill="1" applyBorder="1" applyAlignment="1" applyProtection="1">
      <alignment horizontal="left"/>
      <protection/>
    </xf>
    <xf numFmtId="172" fontId="24" fillId="0" borderId="0" xfId="0" applyNumberFormat="1" applyFont="1" applyFill="1" applyAlignment="1" applyProtection="1" quotePrefix="1">
      <alignment horizontal="left"/>
      <protection/>
    </xf>
    <xf numFmtId="172" fontId="18" fillId="0" borderId="0" xfId="0" applyNumberFormat="1" applyFont="1" applyFill="1" applyAlignment="1" applyProtection="1">
      <alignment horizontal="left"/>
      <protection/>
    </xf>
    <xf numFmtId="172" fontId="16" fillId="0" borderId="0" xfId="0" applyNumberFormat="1" applyFont="1" applyFill="1" applyAlignment="1" applyProtection="1" quotePrefix="1">
      <alignment/>
      <protection/>
    </xf>
    <xf numFmtId="172" fontId="15" fillId="0" borderId="0" xfId="0" applyNumberFormat="1" applyFont="1" applyFill="1" applyAlignment="1" applyProtection="1" quotePrefix="1">
      <alignment horizontal="left"/>
      <protection/>
    </xf>
    <xf numFmtId="172" fontId="15" fillId="0" borderId="15" xfId="0" applyNumberFormat="1" applyFont="1" applyFill="1" applyBorder="1" applyAlignment="1" applyProtection="1">
      <alignment/>
      <protection locked="0"/>
    </xf>
    <xf numFmtId="49" fontId="15" fillId="0" borderId="55" xfId="0" applyNumberFormat="1" applyFont="1" applyFill="1" applyBorder="1" applyAlignment="1">
      <alignment horizontal="center"/>
    </xf>
    <xf numFmtId="172" fontId="17" fillId="0" borderId="0" xfId="0" applyNumberFormat="1" applyFont="1" applyFill="1" applyAlignment="1" applyProtection="1">
      <alignment horizontal="left"/>
      <protection/>
    </xf>
    <xf numFmtId="172" fontId="15" fillId="0" borderId="30" xfId="0" applyNumberFormat="1" applyFont="1" applyFill="1" applyBorder="1" applyAlignment="1" applyProtection="1">
      <alignment horizontal="left"/>
      <protection locked="0"/>
    </xf>
    <xf numFmtId="172" fontId="7" fillId="0" borderId="12" xfId="0" applyNumberFormat="1" applyFont="1" applyFill="1" applyBorder="1" applyAlignment="1" applyProtection="1" quotePrefix="1">
      <alignment horizontal="center" vertical="center"/>
      <protection locked="0"/>
    </xf>
    <xf numFmtId="172" fontId="7" fillId="0" borderId="49" xfId="0" applyNumberFormat="1" applyFont="1" applyFill="1" applyBorder="1" applyAlignment="1" applyProtection="1">
      <alignment horizontal="center" vertical="center"/>
      <protection locked="0"/>
    </xf>
    <xf numFmtId="172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Border="1" applyAlignment="1">
      <alignment horizontal="center" vertical="center" wrapText="1"/>
    </xf>
    <xf numFmtId="0" fontId="8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37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Fill="1" applyBorder="1" applyAlignment="1">
      <alignment horizontal="right" wrapText="1"/>
    </xf>
    <xf numFmtId="172" fontId="0" fillId="0" borderId="0" xfId="0" applyBorder="1" applyAlignment="1">
      <alignment horizontal="right"/>
    </xf>
    <xf numFmtId="172" fontId="17" fillId="0" borderId="0" xfId="0" applyNumberFormat="1" applyFont="1" applyFill="1" applyBorder="1" applyAlignment="1" applyProtection="1" quotePrefix="1">
      <alignment horizontal="center"/>
      <protection/>
    </xf>
    <xf numFmtId="172" fontId="17" fillId="0" borderId="54" xfId="0" applyNumberFormat="1" applyFont="1" applyFill="1" applyBorder="1" applyAlignment="1" applyProtection="1" quotePrefix="1">
      <alignment horizontal="center"/>
      <protection/>
    </xf>
    <xf numFmtId="172" fontId="16" fillId="0" borderId="86" xfId="0" applyNumberFormat="1" applyFont="1" applyFill="1" applyBorder="1" applyAlignment="1" applyProtection="1" quotePrefix="1">
      <alignment horizontal="center"/>
      <protection locked="0"/>
    </xf>
    <xf numFmtId="172" fontId="16" fillId="0" borderId="87" xfId="0" applyNumberFormat="1" applyFont="1" applyFill="1" applyBorder="1" applyAlignment="1" applyProtection="1" quotePrefix="1">
      <alignment horizontal="center"/>
      <protection locked="0"/>
    </xf>
    <xf numFmtId="49" fontId="15" fillId="0" borderId="60" xfId="0" applyNumberFormat="1" applyFont="1" applyFill="1" applyBorder="1" applyAlignment="1" applyProtection="1">
      <alignment horizontal="center"/>
      <protection locked="0"/>
    </xf>
    <xf numFmtId="172" fontId="16" fillId="0" borderId="57" xfId="0" applyNumberFormat="1" applyFont="1" applyFill="1" applyBorder="1" applyAlignment="1" applyProtection="1">
      <alignment/>
      <protection locked="0"/>
    </xf>
    <xf numFmtId="172" fontId="15" fillId="0" borderId="57" xfId="0" applyNumberFormat="1" applyFont="1" applyFill="1" applyBorder="1" applyAlignment="1" applyProtection="1">
      <alignment/>
      <protection locked="0"/>
    </xf>
    <xf numFmtId="172" fontId="15" fillId="0" borderId="30" xfId="0" applyNumberFormat="1" applyFont="1" applyFill="1" applyBorder="1" applyAlignment="1" applyProtection="1">
      <alignment/>
      <protection locked="0"/>
    </xf>
    <xf numFmtId="172" fontId="16" fillId="0" borderId="30" xfId="0" applyNumberFormat="1" applyFont="1" applyFill="1" applyBorder="1" applyAlignment="1" applyProtection="1">
      <alignment horizontal="left"/>
      <protection locked="0"/>
    </xf>
    <xf numFmtId="172" fontId="16" fillId="0" borderId="30" xfId="0" applyNumberFormat="1" applyFont="1" applyFill="1" applyBorder="1" applyAlignment="1" applyProtection="1">
      <alignment horizontal="left" wrapText="1"/>
      <protection/>
    </xf>
    <xf numFmtId="49" fontId="15" fillId="0" borderId="60" xfId="0" applyNumberFormat="1" applyFont="1" applyFill="1" applyBorder="1" applyAlignment="1" applyProtection="1">
      <alignment horizontal="center"/>
      <protection/>
    </xf>
    <xf numFmtId="172" fontId="16" fillId="0" borderId="57" xfId="0" applyNumberFormat="1" applyFont="1" applyFill="1" applyBorder="1" applyAlignment="1" applyProtection="1">
      <alignment/>
      <protection/>
    </xf>
    <xf numFmtId="172" fontId="15" fillId="0" borderId="57" xfId="0" applyNumberFormat="1" applyFont="1" applyFill="1" applyBorder="1" applyAlignment="1" applyProtection="1">
      <alignment/>
      <protection/>
    </xf>
    <xf numFmtId="172" fontId="15" fillId="0" borderId="30" xfId="0" applyNumberFormat="1" applyFont="1" applyFill="1" applyBorder="1" applyAlignment="1" applyProtection="1" quotePrefix="1">
      <alignment horizontal="left"/>
      <protection locked="0"/>
    </xf>
    <xf numFmtId="172" fontId="15" fillId="0" borderId="56" xfId="0" applyNumberFormat="1" applyFont="1" applyFill="1" applyBorder="1" applyAlignment="1" applyProtection="1">
      <alignment/>
      <protection locked="0"/>
    </xf>
    <xf numFmtId="172" fontId="16" fillId="0" borderId="58" xfId="0" applyNumberFormat="1" applyFont="1" applyFill="1" applyBorder="1" applyAlignment="1" applyProtection="1">
      <alignment/>
      <protection locked="0"/>
    </xf>
    <xf numFmtId="172" fontId="16" fillId="0" borderId="56" xfId="0" applyNumberFormat="1" applyFont="1" applyFill="1" applyBorder="1" applyAlignment="1" applyProtection="1">
      <alignment horizontal="left"/>
      <protection locked="0"/>
    </xf>
    <xf numFmtId="49" fontId="15" fillId="0" borderId="59" xfId="0" applyNumberFormat="1" applyFont="1" applyFill="1" applyBorder="1" applyAlignment="1" applyProtection="1">
      <alignment horizontal="center"/>
      <protection locked="0"/>
    </xf>
    <xf numFmtId="172" fontId="51" fillId="0" borderId="10" xfId="0" applyNumberFormat="1" applyFont="1" applyFill="1" applyBorder="1" applyAlignment="1" applyProtection="1" quotePrefix="1">
      <alignment horizontal="left"/>
      <protection locked="0"/>
    </xf>
    <xf numFmtId="49" fontId="18" fillId="0" borderId="53" xfId="0" applyNumberFormat="1" applyFont="1" applyFill="1" applyBorder="1" applyAlignment="1" applyProtection="1">
      <alignment horizontal="center"/>
      <protection locked="0"/>
    </xf>
    <xf numFmtId="172" fontId="51" fillId="0" borderId="52" xfId="0" applyNumberFormat="1" applyFont="1" applyFill="1" applyBorder="1" applyAlignment="1" applyProtection="1">
      <alignment/>
      <protection locked="0"/>
    </xf>
    <xf numFmtId="172" fontId="51" fillId="0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7"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28575</xdr:rowOff>
    </xdr:from>
    <xdr:to>
      <xdr:col>3</xdr:col>
      <xdr:colOff>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142875" y="1647825"/>
          <a:ext cx="4676775" cy="1524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28575</xdr:rowOff>
    </xdr:from>
    <xdr:to>
      <xdr:col>3</xdr:col>
      <xdr:colOff>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142875" y="1647825"/>
          <a:ext cx="4676775" cy="1524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37">
      <selection activeCell="G11" sqref="G11"/>
    </sheetView>
  </sheetViews>
  <sheetFormatPr defaultColWidth="8.88671875" defaultRowHeight="15.75"/>
  <cols>
    <col min="1" max="1" width="37.77734375" style="124" customWidth="1"/>
    <col min="2" max="2" width="3.5546875" style="125" customWidth="1"/>
    <col min="3" max="6" width="7.77734375" style="3" customWidth="1"/>
    <col min="7" max="7" width="9.21484375" style="4" customWidth="1"/>
    <col min="8" max="9" width="7.77734375" style="3" customWidth="1"/>
    <col min="10" max="10" width="9.21484375" style="33" customWidth="1"/>
  </cols>
  <sheetData>
    <row r="1" spans="1:10" ht="16.5" thickBot="1">
      <c r="A1" s="1" t="s">
        <v>0</v>
      </c>
      <c r="B1" s="2"/>
      <c r="C1" s="2"/>
      <c r="D1" s="2"/>
      <c r="E1" s="2"/>
      <c r="H1" s="5" t="s">
        <v>1</v>
      </c>
      <c r="I1" s="6"/>
      <c r="J1" s="7" t="s">
        <v>253</v>
      </c>
    </row>
    <row r="2" spans="1:10" ht="17.25" thickBot="1" thickTop="1">
      <c r="A2" s="8" t="s">
        <v>3</v>
      </c>
      <c r="B2" s="9"/>
      <c r="C2" s="9"/>
      <c r="D2" s="9"/>
      <c r="E2" s="9"/>
      <c r="H2" s="5" t="s">
        <v>4</v>
      </c>
      <c r="I2" s="10"/>
      <c r="J2" s="11">
        <v>2012</v>
      </c>
    </row>
    <row r="3" spans="1:10" ht="16.5" thickTop="1">
      <c r="A3" s="12" t="s">
        <v>247</v>
      </c>
      <c r="B3" s="13"/>
      <c r="C3" s="13"/>
      <c r="D3" s="13"/>
      <c r="E3" s="13"/>
      <c r="H3" s="5" t="s">
        <v>5</v>
      </c>
      <c r="J3" s="14" t="s">
        <v>2</v>
      </c>
    </row>
    <row r="4" spans="1:10" ht="15.75">
      <c r="A4" s="3"/>
      <c r="B4" s="15"/>
      <c r="C4" s="15"/>
      <c r="D4" s="15"/>
      <c r="E4" s="15"/>
      <c r="J4" s="3"/>
    </row>
    <row r="5" spans="1:10" ht="15.75">
      <c r="A5" s="16"/>
      <c r="B5" s="17"/>
      <c r="C5" s="729" t="s">
        <v>6</v>
      </c>
      <c r="D5" s="729"/>
      <c r="E5" s="729"/>
      <c r="F5" s="729"/>
      <c r="G5" s="729"/>
      <c r="H5" s="730" t="s">
        <v>7</v>
      </c>
      <c r="I5" s="731"/>
      <c r="J5" s="731"/>
    </row>
    <row r="6" spans="1:10" ht="15.75">
      <c r="A6" s="18"/>
      <c r="B6" s="19"/>
      <c r="C6" s="229">
        <v>1121</v>
      </c>
      <c r="D6" s="229">
        <v>1122</v>
      </c>
      <c r="E6" s="229">
        <v>1120</v>
      </c>
      <c r="F6" s="229">
        <v>1130</v>
      </c>
      <c r="G6" s="229">
        <v>1140</v>
      </c>
      <c r="H6" s="230">
        <v>1151</v>
      </c>
      <c r="I6" s="231">
        <v>1152</v>
      </c>
      <c r="J6" s="229">
        <v>1150</v>
      </c>
    </row>
    <row r="7" spans="1:10" ht="15.75">
      <c r="A7" s="20" t="s">
        <v>8</v>
      </c>
      <c r="B7" s="21"/>
      <c r="C7" s="732" t="s">
        <v>9</v>
      </c>
      <c r="D7" s="733"/>
      <c r="E7" s="734"/>
      <c r="F7" s="735" t="s">
        <v>242</v>
      </c>
      <c r="G7" s="737" t="s">
        <v>10</v>
      </c>
      <c r="H7" s="139"/>
      <c r="I7" s="22"/>
      <c r="J7" s="738" t="s">
        <v>11</v>
      </c>
    </row>
    <row r="8" spans="1:10" ht="34.5" thickBot="1">
      <c r="A8" s="23"/>
      <c r="B8" s="171"/>
      <c r="C8" s="179" t="s">
        <v>12</v>
      </c>
      <c r="D8" s="163" t="s">
        <v>13</v>
      </c>
      <c r="E8" s="156" t="s">
        <v>14</v>
      </c>
      <c r="F8" s="736"/>
      <c r="G8" s="737"/>
      <c r="H8" s="180" t="s">
        <v>12</v>
      </c>
      <c r="I8" s="163" t="s">
        <v>13</v>
      </c>
      <c r="J8" s="738"/>
    </row>
    <row r="9" spans="1:10" ht="16.5" thickTop="1">
      <c r="A9" s="24" t="s">
        <v>15</v>
      </c>
      <c r="B9" s="25"/>
      <c r="C9" s="26" t="s">
        <v>17</v>
      </c>
      <c r="D9" s="27" t="s">
        <v>17</v>
      </c>
      <c r="E9" s="157" t="s">
        <v>17</v>
      </c>
      <c r="F9" s="28" t="s">
        <v>17</v>
      </c>
      <c r="G9" s="149" t="s">
        <v>17</v>
      </c>
      <c r="H9" s="181" t="s">
        <v>17</v>
      </c>
      <c r="I9" s="27" t="s">
        <v>17</v>
      </c>
      <c r="J9" s="141" t="s">
        <v>17</v>
      </c>
    </row>
    <row r="10" spans="1:10" ht="15.75">
      <c r="A10" s="205" t="s">
        <v>18</v>
      </c>
      <c r="B10" s="221" t="s">
        <v>19</v>
      </c>
      <c r="C10" s="172" t="s">
        <v>17</v>
      </c>
      <c r="D10" s="164" t="s">
        <v>17</v>
      </c>
      <c r="E10" s="30" t="s">
        <v>17</v>
      </c>
      <c r="F10" s="29" t="s">
        <v>17</v>
      </c>
      <c r="G10" s="31">
        <v>177762.39</v>
      </c>
      <c r="H10" s="182" t="s">
        <v>17</v>
      </c>
      <c r="I10" s="164" t="s">
        <v>17</v>
      </c>
      <c r="J10" s="32" t="s">
        <v>17</v>
      </c>
    </row>
    <row r="11" spans="1:10" ht="15.75">
      <c r="A11" s="34" t="s">
        <v>20</v>
      </c>
      <c r="B11" s="35" t="s">
        <v>21</v>
      </c>
      <c r="C11" s="173" t="s">
        <v>17</v>
      </c>
      <c r="D11" s="62" t="s">
        <v>17</v>
      </c>
      <c r="E11" s="37" t="s">
        <v>17</v>
      </c>
      <c r="F11" s="29" t="s">
        <v>17</v>
      </c>
      <c r="G11" s="38">
        <v>0.12</v>
      </c>
      <c r="H11" s="183" t="s">
        <v>17</v>
      </c>
      <c r="I11" s="62" t="s">
        <v>17</v>
      </c>
      <c r="J11" s="39" t="s">
        <v>17</v>
      </c>
    </row>
    <row r="12" spans="1:10" ht="15.75">
      <c r="A12" s="40" t="s">
        <v>22</v>
      </c>
      <c r="B12" s="222" t="s">
        <v>23</v>
      </c>
      <c r="C12" s="173" t="s">
        <v>17</v>
      </c>
      <c r="D12" s="62" t="s">
        <v>17</v>
      </c>
      <c r="E12" s="37" t="s">
        <v>17</v>
      </c>
      <c r="F12" s="29" t="s">
        <v>17</v>
      </c>
      <c r="G12" s="41"/>
      <c r="H12" s="183" t="s">
        <v>17</v>
      </c>
      <c r="I12" s="62" t="s">
        <v>17</v>
      </c>
      <c r="J12" s="39" t="s">
        <v>17</v>
      </c>
    </row>
    <row r="13" spans="1:10" ht="16.5" thickBot="1">
      <c r="A13" s="40" t="s">
        <v>24</v>
      </c>
      <c r="B13" s="222" t="s">
        <v>25</v>
      </c>
      <c r="C13" s="173" t="s">
        <v>17</v>
      </c>
      <c r="D13" s="62" t="s">
        <v>17</v>
      </c>
      <c r="E13" s="37" t="s">
        <v>17</v>
      </c>
      <c r="F13" s="29" t="s">
        <v>17</v>
      </c>
      <c r="G13" s="41">
        <v>10.51</v>
      </c>
      <c r="H13" s="183" t="s">
        <v>17</v>
      </c>
      <c r="I13" s="62" t="s">
        <v>17</v>
      </c>
      <c r="J13" s="39" t="s">
        <v>17</v>
      </c>
    </row>
    <row r="14" spans="1:10" ht="27" thickTop="1">
      <c r="A14" s="24" t="s">
        <v>26</v>
      </c>
      <c r="B14" s="223" t="s">
        <v>16</v>
      </c>
      <c r="C14" s="42"/>
      <c r="D14" s="43"/>
      <c r="E14" s="158"/>
      <c r="F14" s="138"/>
      <c r="G14" s="150"/>
      <c r="H14" s="181" t="s">
        <v>17</v>
      </c>
      <c r="I14" s="27" t="s">
        <v>17</v>
      </c>
      <c r="J14" s="141" t="s">
        <v>17</v>
      </c>
    </row>
    <row r="15" spans="1:10" ht="15.75">
      <c r="A15" s="206" t="s">
        <v>243</v>
      </c>
      <c r="B15" s="90" t="s">
        <v>27</v>
      </c>
      <c r="C15" s="44">
        <v>219.635</v>
      </c>
      <c r="D15" s="45"/>
      <c r="E15" s="159">
        <v>219.635</v>
      </c>
      <c r="F15" s="46"/>
      <c r="G15" s="92">
        <v>219.635</v>
      </c>
      <c r="H15" s="184">
        <v>219.368</v>
      </c>
      <c r="I15" s="45"/>
      <c r="J15" s="93">
        <v>219.368</v>
      </c>
    </row>
    <row r="16" spans="1:10" ht="24">
      <c r="A16" s="47" t="s">
        <v>244</v>
      </c>
      <c r="B16" s="224" t="s">
        <v>28</v>
      </c>
      <c r="C16" s="48">
        <v>66.4353</v>
      </c>
      <c r="D16" s="49"/>
      <c r="E16" s="160">
        <v>66.4353</v>
      </c>
      <c r="F16" s="154"/>
      <c r="G16" s="151">
        <v>66.4353</v>
      </c>
      <c r="H16" s="185">
        <v>66.1692</v>
      </c>
      <c r="I16" s="49"/>
      <c r="J16" s="142">
        <v>66.1692</v>
      </c>
    </row>
    <row r="17" spans="1:10" ht="15.75">
      <c r="A17" s="50" t="s">
        <v>29</v>
      </c>
      <c r="B17" s="35" t="s">
        <v>30</v>
      </c>
      <c r="C17" s="174"/>
      <c r="D17" s="51"/>
      <c r="E17" s="76"/>
      <c r="F17" s="147"/>
      <c r="G17" s="38"/>
      <c r="H17" s="186"/>
      <c r="I17" s="51"/>
      <c r="J17" s="77"/>
    </row>
    <row r="18" spans="1:10" ht="15.75">
      <c r="A18" s="52" t="s">
        <v>31</v>
      </c>
      <c r="B18" s="53" t="s">
        <v>32</v>
      </c>
      <c r="C18" s="175"/>
      <c r="D18" s="54"/>
      <c r="E18" s="76"/>
      <c r="F18" s="75"/>
      <c r="G18" s="38"/>
      <c r="H18" s="187"/>
      <c r="I18" s="54"/>
      <c r="J18" s="77"/>
    </row>
    <row r="19" spans="1:10" ht="15.75">
      <c r="A19" s="52" t="s">
        <v>33</v>
      </c>
      <c r="B19" s="53" t="s">
        <v>34</v>
      </c>
      <c r="C19" s="175"/>
      <c r="D19" s="54"/>
      <c r="E19" s="76"/>
      <c r="F19" s="75"/>
      <c r="G19" s="38"/>
      <c r="H19" s="187"/>
      <c r="I19" s="54"/>
      <c r="J19" s="77"/>
    </row>
    <row r="20" spans="1:10" ht="15.75">
      <c r="A20" s="50" t="s">
        <v>35</v>
      </c>
      <c r="B20" s="35" t="s">
        <v>36</v>
      </c>
      <c r="C20" s="175">
        <v>2.67503</v>
      </c>
      <c r="D20" s="54"/>
      <c r="E20" s="76">
        <v>2.67503</v>
      </c>
      <c r="F20" s="75"/>
      <c r="G20" s="38">
        <v>2.67503</v>
      </c>
      <c r="H20" s="187">
        <v>2.67503</v>
      </c>
      <c r="I20" s="54"/>
      <c r="J20" s="77">
        <v>2.67503</v>
      </c>
    </row>
    <row r="21" spans="1:10" ht="23.25">
      <c r="A21" s="232" t="s">
        <v>248</v>
      </c>
      <c r="B21" s="53" t="s">
        <v>37</v>
      </c>
      <c r="C21" s="175">
        <v>0.913917</v>
      </c>
      <c r="D21" s="54"/>
      <c r="E21" s="76">
        <v>0.913917</v>
      </c>
      <c r="F21" s="75"/>
      <c r="G21" s="38">
        <v>0.913917</v>
      </c>
      <c r="H21" s="187">
        <v>0.913917</v>
      </c>
      <c r="I21" s="54"/>
      <c r="J21" s="77">
        <v>0.913917</v>
      </c>
    </row>
    <row r="22" spans="1:10" ht="15.75">
      <c r="A22" s="233" t="s">
        <v>249</v>
      </c>
      <c r="B22" s="53" t="s">
        <v>38</v>
      </c>
      <c r="C22" s="175">
        <v>0.247329</v>
      </c>
      <c r="D22" s="62" t="s">
        <v>17</v>
      </c>
      <c r="E22" s="76">
        <v>0.247329</v>
      </c>
      <c r="F22" s="36" t="s">
        <v>17</v>
      </c>
      <c r="G22" s="38">
        <v>0.247329</v>
      </c>
      <c r="H22" s="187">
        <v>0.247329</v>
      </c>
      <c r="I22" s="62" t="s">
        <v>17</v>
      </c>
      <c r="J22" s="77">
        <v>0.247329</v>
      </c>
    </row>
    <row r="23" spans="1:10" ht="34.5">
      <c r="A23" s="233" t="s">
        <v>250</v>
      </c>
      <c r="B23" s="53" t="s">
        <v>39</v>
      </c>
      <c r="C23" s="175">
        <v>0.666588</v>
      </c>
      <c r="D23" s="62" t="s">
        <v>17</v>
      </c>
      <c r="E23" s="76">
        <v>0.666588</v>
      </c>
      <c r="F23" s="36" t="s">
        <v>17</v>
      </c>
      <c r="G23" s="38">
        <v>0.666588</v>
      </c>
      <c r="H23" s="187">
        <v>0.666588</v>
      </c>
      <c r="I23" s="62" t="s">
        <v>17</v>
      </c>
      <c r="J23" s="77">
        <v>0.666588</v>
      </c>
    </row>
    <row r="24" spans="1:10" ht="23.25">
      <c r="A24" s="55" t="s">
        <v>40</v>
      </c>
      <c r="B24" s="53" t="s">
        <v>41</v>
      </c>
      <c r="C24" s="175"/>
      <c r="D24" s="54"/>
      <c r="E24" s="76"/>
      <c r="F24" s="75"/>
      <c r="G24" s="38"/>
      <c r="H24" s="187"/>
      <c r="I24" s="54"/>
      <c r="J24" s="77"/>
    </row>
    <row r="25" spans="1:10" ht="15.75">
      <c r="A25" s="55" t="s">
        <v>42</v>
      </c>
      <c r="B25" s="53" t="s">
        <v>43</v>
      </c>
      <c r="C25" s="175"/>
      <c r="D25" s="54"/>
      <c r="E25" s="76"/>
      <c r="F25" s="75"/>
      <c r="G25" s="38"/>
      <c r="H25" s="187"/>
      <c r="I25" s="54"/>
      <c r="J25" s="77"/>
    </row>
    <row r="26" spans="1:10" ht="15.75">
      <c r="A26" s="52" t="s">
        <v>44</v>
      </c>
      <c r="B26" s="53" t="s">
        <v>45</v>
      </c>
      <c r="C26" s="175">
        <v>1.76111</v>
      </c>
      <c r="D26" s="54"/>
      <c r="E26" s="76">
        <v>1.76111</v>
      </c>
      <c r="F26" s="75"/>
      <c r="G26" s="38">
        <v>1.76111</v>
      </c>
      <c r="H26" s="187">
        <v>1.76111</v>
      </c>
      <c r="I26" s="54"/>
      <c r="J26" s="77">
        <v>1.76111</v>
      </c>
    </row>
    <row r="27" spans="1:10" ht="15.75">
      <c r="A27" s="52" t="s">
        <v>46</v>
      </c>
      <c r="B27" s="53" t="s">
        <v>47</v>
      </c>
      <c r="C27" s="175"/>
      <c r="D27" s="54"/>
      <c r="E27" s="76"/>
      <c r="F27" s="75"/>
      <c r="G27" s="38"/>
      <c r="H27" s="187"/>
      <c r="I27" s="54"/>
      <c r="J27" s="77"/>
    </row>
    <row r="28" spans="1:10" ht="15.75">
      <c r="A28" s="50" t="s">
        <v>48</v>
      </c>
      <c r="B28" s="225" t="s">
        <v>49</v>
      </c>
      <c r="C28" s="175">
        <v>31.8708</v>
      </c>
      <c r="D28" s="54"/>
      <c r="E28" s="76">
        <v>31.8708</v>
      </c>
      <c r="F28" s="75"/>
      <c r="G28" s="38">
        <v>31.8708</v>
      </c>
      <c r="H28" s="187">
        <v>31.5318</v>
      </c>
      <c r="I28" s="54"/>
      <c r="J28" s="77">
        <v>31.5318</v>
      </c>
    </row>
    <row r="29" spans="1:10" ht="15.75">
      <c r="A29" s="52" t="s">
        <v>50</v>
      </c>
      <c r="B29" s="226" t="s">
        <v>51</v>
      </c>
      <c r="C29" s="175">
        <v>9.79165</v>
      </c>
      <c r="D29" s="54"/>
      <c r="E29" s="76">
        <v>9.79165</v>
      </c>
      <c r="F29" s="75"/>
      <c r="G29" s="38">
        <v>9.79165</v>
      </c>
      <c r="H29" s="187">
        <v>9.44851</v>
      </c>
      <c r="I29" s="54"/>
      <c r="J29" s="77">
        <v>9.44851</v>
      </c>
    </row>
    <row r="30" spans="1:10" ht="15.75">
      <c r="A30" s="217" t="s">
        <v>52</v>
      </c>
      <c r="B30" s="227" t="s">
        <v>53</v>
      </c>
      <c r="C30" s="218" t="s">
        <v>17</v>
      </c>
      <c r="D30" s="219"/>
      <c r="E30" s="80"/>
      <c r="F30" s="220"/>
      <c r="G30" s="41"/>
      <c r="H30" s="188" t="s">
        <v>17</v>
      </c>
      <c r="I30" s="57"/>
      <c r="J30" s="143"/>
    </row>
    <row r="31" spans="1:10" ht="15.75">
      <c r="A31" s="52" t="s">
        <v>54</v>
      </c>
      <c r="B31" s="226" t="s">
        <v>55</v>
      </c>
      <c r="C31" s="176">
        <v>22.0792</v>
      </c>
      <c r="D31" s="58"/>
      <c r="E31" s="161">
        <v>22.0792</v>
      </c>
      <c r="F31" s="148"/>
      <c r="G31" s="38">
        <v>22.0792</v>
      </c>
      <c r="H31" s="189">
        <v>22.0833</v>
      </c>
      <c r="I31" s="58"/>
      <c r="J31" s="144">
        <v>22.0833</v>
      </c>
    </row>
    <row r="32" spans="1:10" ht="15.75">
      <c r="A32" s="59" t="s">
        <v>56</v>
      </c>
      <c r="B32" s="53" t="s">
        <v>57</v>
      </c>
      <c r="C32" s="175"/>
      <c r="D32" s="54"/>
      <c r="E32" s="76"/>
      <c r="F32" s="75"/>
      <c r="G32" s="38"/>
      <c r="H32" s="187"/>
      <c r="I32" s="54"/>
      <c r="J32" s="77"/>
    </row>
    <row r="33" spans="1:10" ht="23.25">
      <c r="A33" s="59" t="s">
        <v>58</v>
      </c>
      <c r="B33" s="53" t="s">
        <v>59</v>
      </c>
      <c r="C33" s="175"/>
      <c r="D33" s="54"/>
      <c r="E33" s="76"/>
      <c r="F33" s="75"/>
      <c r="G33" s="38"/>
      <c r="H33" s="187"/>
      <c r="I33" s="54"/>
      <c r="J33" s="77"/>
    </row>
    <row r="34" spans="1:10" ht="15.75">
      <c r="A34" s="50" t="s">
        <v>60</v>
      </c>
      <c r="B34" s="225" t="s">
        <v>61</v>
      </c>
      <c r="C34" s="175">
        <v>11.4621</v>
      </c>
      <c r="D34" s="54"/>
      <c r="E34" s="76">
        <v>11.4621</v>
      </c>
      <c r="F34" s="75"/>
      <c r="G34" s="38">
        <v>11.4621</v>
      </c>
      <c r="H34" s="187">
        <v>11.4626</v>
      </c>
      <c r="I34" s="54"/>
      <c r="J34" s="77">
        <v>11.4626</v>
      </c>
    </row>
    <row r="35" spans="1:10" ht="15.75">
      <c r="A35" s="52" t="s">
        <v>62</v>
      </c>
      <c r="B35" s="226" t="s">
        <v>63</v>
      </c>
      <c r="C35" s="175">
        <v>10.9349</v>
      </c>
      <c r="D35" s="54"/>
      <c r="E35" s="76">
        <v>10.9349</v>
      </c>
      <c r="F35" s="75"/>
      <c r="G35" s="38">
        <v>10.9349</v>
      </c>
      <c r="H35" s="187">
        <v>10.9353</v>
      </c>
      <c r="I35" s="54"/>
      <c r="J35" s="77">
        <v>10.9353</v>
      </c>
    </row>
    <row r="36" spans="1:10" ht="15.75">
      <c r="A36" s="52" t="s">
        <v>64</v>
      </c>
      <c r="B36" s="226" t="s">
        <v>65</v>
      </c>
      <c r="C36" s="176">
        <v>0.527219</v>
      </c>
      <c r="D36" s="58"/>
      <c r="E36" s="76">
        <v>0.527219</v>
      </c>
      <c r="F36" s="148"/>
      <c r="G36" s="38">
        <v>0.527219</v>
      </c>
      <c r="H36" s="190">
        <v>0.527276</v>
      </c>
      <c r="I36" s="60"/>
      <c r="J36" s="77">
        <v>0.527276</v>
      </c>
    </row>
    <row r="37" spans="1:10" ht="15.75">
      <c r="A37" s="50" t="s">
        <v>66</v>
      </c>
      <c r="B37" s="225" t="s">
        <v>67</v>
      </c>
      <c r="C37" s="175">
        <v>4.56168</v>
      </c>
      <c r="D37" s="62" t="s">
        <v>17</v>
      </c>
      <c r="E37" s="76">
        <v>4.56168</v>
      </c>
      <c r="F37" s="36" t="s">
        <v>17</v>
      </c>
      <c r="G37" s="38">
        <v>4.56168</v>
      </c>
      <c r="H37" s="187">
        <v>4.56168</v>
      </c>
      <c r="I37" s="62" t="s">
        <v>17</v>
      </c>
      <c r="J37" s="77">
        <v>4.56168</v>
      </c>
    </row>
    <row r="38" spans="1:10" ht="15.75">
      <c r="A38" s="52" t="s">
        <v>68</v>
      </c>
      <c r="B38" s="226" t="s">
        <v>69</v>
      </c>
      <c r="C38" s="175">
        <v>4.56168</v>
      </c>
      <c r="D38" s="62" t="s">
        <v>17</v>
      </c>
      <c r="E38" s="76">
        <v>4.56168</v>
      </c>
      <c r="F38" s="36" t="s">
        <v>17</v>
      </c>
      <c r="G38" s="38">
        <v>4.56168</v>
      </c>
      <c r="H38" s="187">
        <v>4.56168</v>
      </c>
      <c r="I38" s="62" t="s">
        <v>17</v>
      </c>
      <c r="J38" s="77">
        <v>4.56168</v>
      </c>
    </row>
    <row r="39" spans="1:10" ht="15.75">
      <c r="A39" s="52" t="s">
        <v>70</v>
      </c>
      <c r="B39" s="226" t="s">
        <v>71</v>
      </c>
      <c r="C39" s="176"/>
      <c r="D39" s="62" t="s">
        <v>17</v>
      </c>
      <c r="E39" s="76"/>
      <c r="F39" s="36" t="s">
        <v>17</v>
      </c>
      <c r="G39" s="38"/>
      <c r="H39" s="190"/>
      <c r="I39" s="62" t="s">
        <v>17</v>
      </c>
      <c r="J39" s="77"/>
    </row>
    <row r="40" spans="1:10" ht="15.75">
      <c r="A40" s="50" t="s">
        <v>72</v>
      </c>
      <c r="B40" s="225" t="s">
        <v>73</v>
      </c>
      <c r="C40" s="175"/>
      <c r="D40" s="54"/>
      <c r="E40" s="76"/>
      <c r="F40" s="75"/>
      <c r="G40" s="38"/>
      <c r="H40" s="187"/>
      <c r="I40" s="54"/>
      <c r="J40" s="77"/>
    </row>
    <row r="41" spans="1:10" ht="15.75">
      <c r="A41" s="56" t="s">
        <v>74</v>
      </c>
      <c r="B41" s="53" t="s">
        <v>75</v>
      </c>
      <c r="C41" s="175"/>
      <c r="D41" s="54"/>
      <c r="E41" s="76"/>
      <c r="F41" s="75"/>
      <c r="G41" s="38"/>
      <c r="H41" s="187"/>
      <c r="I41" s="54"/>
      <c r="J41" s="77"/>
    </row>
    <row r="42" spans="1:10" ht="15.75">
      <c r="A42" s="55" t="s">
        <v>76</v>
      </c>
      <c r="B42" s="53" t="s">
        <v>77</v>
      </c>
      <c r="C42" s="175"/>
      <c r="D42" s="54"/>
      <c r="E42" s="76"/>
      <c r="F42" s="75"/>
      <c r="G42" s="38"/>
      <c r="H42" s="187"/>
      <c r="I42" s="54"/>
      <c r="J42" s="77"/>
    </row>
    <row r="43" spans="1:10" ht="15.75">
      <c r="A43" s="55" t="s">
        <v>78</v>
      </c>
      <c r="B43" s="53" t="s">
        <v>79</v>
      </c>
      <c r="C43" s="175"/>
      <c r="D43" s="54"/>
      <c r="E43" s="76"/>
      <c r="F43" s="75"/>
      <c r="G43" s="38"/>
      <c r="H43" s="187"/>
      <c r="I43" s="54"/>
      <c r="J43" s="77"/>
    </row>
    <row r="44" spans="1:10" ht="15.75">
      <c r="A44" s="55" t="s">
        <v>80</v>
      </c>
      <c r="B44" s="53" t="s">
        <v>81</v>
      </c>
      <c r="C44" s="175"/>
      <c r="D44" s="62" t="s">
        <v>17</v>
      </c>
      <c r="E44" s="76"/>
      <c r="F44" s="36" t="s">
        <v>17</v>
      </c>
      <c r="G44" s="38"/>
      <c r="H44" s="187"/>
      <c r="I44" s="62" t="s">
        <v>17</v>
      </c>
      <c r="J44" s="77"/>
    </row>
    <row r="45" spans="1:10" ht="15.75">
      <c r="A45" s="61" t="s">
        <v>82</v>
      </c>
      <c r="B45" s="53" t="s">
        <v>83</v>
      </c>
      <c r="C45" s="175"/>
      <c r="D45" s="62" t="s">
        <v>17</v>
      </c>
      <c r="E45" s="76"/>
      <c r="F45" s="36" t="s">
        <v>17</v>
      </c>
      <c r="G45" s="38"/>
      <c r="H45" s="187"/>
      <c r="I45" s="62" t="s">
        <v>17</v>
      </c>
      <c r="J45" s="77"/>
    </row>
    <row r="46" spans="1:10" ht="15.75">
      <c r="A46" s="63" t="s">
        <v>84</v>
      </c>
      <c r="B46" s="53" t="s">
        <v>85</v>
      </c>
      <c r="C46" s="175"/>
      <c r="D46" s="62" t="s">
        <v>17</v>
      </c>
      <c r="E46" s="76"/>
      <c r="F46" s="36" t="s">
        <v>17</v>
      </c>
      <c r="G46" s="38"/>
      <c r="H46" s="187"/>
      <c r="I46" s="62" t="s">
        <v>17</v>
      </c>
      <c r="J46" s="77"/>
    </row>
    <row r="47" spans="1:10" ht="15.75">
      <c r="A47" s="55" t="s">
        <v>86</v>
      </c>
      <c r="B47" s="53" t="s">
        <v>87</v>
      </c>
      <c r="C47" s="175"/>
      <c r="D47" s="62" t="s">
        <v>17</v>
      </c>
      <c r="E47" s="76"/>
      <c r="F47" s="36" t="s">
        <v>17</v>
      </c>
      <c r="G47" s="38"/>
      <c r="H47" s="187"/>
      <c r="I47" s="62" t="s">
        <v>17</v>
      </c>
      <c r="J47" s="77"/>
    </row>
    <row r="48" spans="1:10" ht="15.75">
      <c r="A48" s="55" t="s">
        <v>88</v>
      </c>
      <c r="B48" s="53" t="s">
        <v>89</v>
      </c>
      <c r="C48" s="175"/>
      <c r="D48" s="62" t="s">
        <v>17</v>
      </c>
      <c r="E48" s="76"/>
      <c r="F48" s="36" t="s">
        <v>17</v>
      </c>
      <c r="G48" s="38"/>
      <c r="H48" s="187"/>
      <c r="I48" s="62" t="s">
        <v>17</v>
      </c>
      <c r="J48" s="77"/>
    </row>
    <row r="49" spans="1:10" ht="15.75">
      <c r="A49" s="55" t="s">
        <v>90</v>
      </c>
      <c r="B49" s="53" t="s">
        <v>91</v>
      </c>
      <c r="C49" s="175"/>
      <c r="D49" s="62" t="s">
        <v>17</v>
      </c>
      <c r="E49" s="76"/>
      <c r="F49" s="36" t="s">
        <v>17</v>
      </c>
      <c r="G49" s="38"/>
      <c r="H49" s="187"/>
      <c r="I49" s="62" t="s">
        <v>17</v>
      </c>
      <c r="J49" s="77"/>
    </row>
    <row r="50" spans="1:10" ht="15.75">
      <c r="A50" s="55" t="s">
        <v>42</v>
      </c>
      <c r="B50" s="53" t="s">
        <v>92</v>
      </c>
      <c r="C50" s="175"/>
      <c r="D50" s="62" t="s">
        <v>17</v>
      </c>
      <c r="E50" s="76"/>
      <c r="F50" s="36" t="s">
        <v>17</v>
      </c>
      <c r="G50" s="38"/>
      <c r="H50" s="187"/>
      <c r="I50" s="62" t="s">
        <v>17</v>
      </c>
      <c r="J50" s="77"/>
    </row>
    <row r="51" spans="1:10" ht="15.75">
      <c r="A51" s="63" t="s">
        <v>93</v>
      </c>
      <c r="B51" s="53" t="s">
        <v>94</v>
      </c>
      <c r="C51" s="173" t="s">
        <v>17</v>
      </c>
      <c r="D51" s="62" t="s">
        <v>17</v>
      </c>
      <c r="E51" s="37" t="s">
        <v>17</v>
      </c>
      <c r="F51" s="75"/>
      <c r="G51" s="38"/>
      <c r="H51" s="183" t="s">
        <v>17</v>
      </c>
      <c r="I51" s="62" t="s">
        <v>17</v>
      </c>
      <c r="J51" s="39" t="s">
        <v>17</v>
      </c>
    </row>
    <row r="52" spans="1:10" ht="23.25">
      <c r="A52" s="207" t="s">
        <v>95</v>
      </c>
      <c r="B52" s="53" t="s">
        <v>96</v>
      </c>
      <c r="C52" s="173" t="s">
        <v>17</v>
      </c>
      <c r="D52" s="62" t="s">
        <v>17</v>
      </c>
      <c r="E52" s="37" t="s">
        <v>17</v>
      </c>
      <c r="F52" s="75"/>
      <c r="G52" s="38"/>
      <c r="H52" s="183" t="s">
        <v>17</v>
      </c>
      <c r="I52" s="62" t="s">
        <v>17</v>
      </c>
      <c r="J52" s="39" t="s">
        <v>17</v>
      </c>
    </row>
    <row r="53" spans="1:10" ht="15.75">
      <c r="A53" s="50" t="s">
        <v>97</v>
      </c>
      <c r="B53" s="35" t="s">
        <v>98</v>
      </c>
      <c r="C53" s="175">
        <v>4.98136</v>
      </c>
      <c r="D53" s="62" t="s">
        <v>17</v>
      </c>
      <c r="E53" s="76">
        <v>4.98136</v>
      </c>
      <c r="F53" s="36" t="s">
        <v>17</v>
      </c>
      <c r="G53" s="38">
        <v>4.98136</v>
      </c>
      <c r="H53" s="187">
        <v>4.98136</v>
      </c>
      <c r="I53" s="62" t="s">
        <v>17</v>
      </c>
      <c r="J53" s="77">
        <v>4.98136</v>
      </c>
    </row>
    <row r="54" spans="1:10" ht="15.75">
      <c r="A54" s="50" t="s">
        <v>99</v>
      </c>
      <c r="B54" s="35" t="s">
        <v>100</v>
      </c>
      <c r="C54" s="175">
        <v>10.8842</v>
      </c>
      <c r="D54" s="62" t="s">
        <v>17</v>
      </c>
      <c r="E54" s="76">
        <v>10.8842</v>
      </c>
      <c r="F54" s="36" t="s">
        <v>17</v>
      </c>
      <c r="G54" s="38">
        <v>10.8842</v>
      </c>
      <c r="H54" s="187">
        <v>10.9567</v>
      </c>
      <c r="I54" s="62" t="s">
        <v>17</v>
      </c>
      <c r="J54" s="77">
        <v>10.9567</v>
      </c>
    </row>
    <row r="55" spans="1:10" ht="15.75">
      <c r="A55" s="52" t="s">
        <v>101</v>
      </c>
      <c r="B55" s="53" t="s">
        <v>102</v>
      </c>
      <c r="C55" s="175">
        <v>1.3601</v>
      </c>
      <c r="D55" s="62" t="s">
        <v>17</v>
      </c>
      <c r="E55" s="76">
        <v>1.3601</v>
      </c>
      <c r="F55" s="36" t="s">
        <v>17</v>
      </c>
      <c r="G55" s="38">
        <v>1.3601</v>
      </c>
      <c r="H55" s="187">
        <v>1.3601</v>
      </c>
      <c r="I55" s="62" t="s">
        <v>17</v>
      </c>
      <c r="J55" s="77">
        <v>1.3601</v>
      </c>
    </row>
    <row r="56" spans="1:10" ht="15.75">
      <c r="A56" s="52" t="s">
        <v>103</v>
      </c>
      <c r="B56" s="53" t="s">
        <v>104</v>
      </c>
      <c r="C56" s="175">
        <v>9.52413</v>
      </c>
      <c r="D56" s="62" t="s">
        <v>17</v>
      </c>
      <c r="E56" s="76">
        <v>9.52413</v>
      </c>
      <c r="F56" s="36" t="s">
        <v>17</v>
      </c>
      <c r="G56" s="38">
        <v>9.52413</v>
      </c>
      <c r="H56" s="187">
        <v>9.59658</v>
      </c>
      <c r="I56" s="62" t="s">
        <v>17</v>
      </c>
      <c r="J56" s="77">
        <v>9.59658</v>
      </c>
    </row>
    <row r="57" spans="1:10" ht="23.25">
      <c r="A57" s="234" t="s">
        <v>251</v>
      </c>
      <c r="B57" s="228" t="s">
        <v>105</v>
      </c>
      <c r="C57" s="64" t="s">
        <v>17</v>
      </c>
      <c r="D57" s="62" t="s">
        <v>17</v>
      </c>
      <c r="E57" s="37" t="s">
        <v>17</v>
      </c>
      <c r="F57" s="75"/>
      <c r="G57" s="65"/>
      <c r="H57" s="191" t="s">
        <v>17</v>
      </c>
      <c r="I57" s="62" t="s">
        <v>17</v>
      </c>
      <c r="J57" s="66" t="s">
        <v>17</v>
      </c>
    </row>
    <row r="58" spans="1:10" ht="15.75">
      <c r="A58" s="208" t="s">
        <v>245</v>
      </c>
      <c r="B58" s="228" t="s">
        <v>246</v>
      </c>
      <c r="C58" s="64" t="s">
        <v>17</v>
      </c>
      <c r="D58" s="62" t="s">
        <v>17</v>
      </c>
      <c r="E58" s="37" t="s">
        <v>17</v>
      </c>
      <c r="F58" s="75"/>
      <c r="G58" s="65"/>
      <c r="H58" s="191" t="s">
        <v>17</v>
      </c>
      <c r="I58" s="62" t="s">
        <v>17</v>
      </c>
      <c r="J58" s="66" t="s">
        <v>17</v>
      </c>
    </row>
    <row r="59" spans="1:10" ht="15.75">
      <c r="A59" s="67" t="s">
        <v>106</v>
      </c>
      <c r="B59" s="68"/>
      <c r="C59" s="177"/>
      <c r="D59" s="57"/>
      <c r="E59" s="162"/>
      <c r="F59" s="140"/>
      <c r="G59" s="152"/>
      <c r="H59" s="192"/>
      <c r="I59" s="57"/>
      <c r="J59" s="143"/>
    </row>
    <row r="60" spans="1:10" ht="15.75">
      <c r="A60" s="69" t="s">
        <v>107</v>
      </c>
      <c r="B60" s="70" t="s">
        <v>108</v>
      </c>
      <c r="C60" s="178"/>
      <c r="D60" s="165"/>
      <c r="E60" s="85"/>
      <c r="F60" s="118"/>
      <c r="G60" s="31"/>
      <c r="H60" s="193"/>
      <c r="I60" s="165"/>
      <c r="J60" s="145"/>
    </row>
    <row r="61" spans="1:10" ht="15.75">
      <c r="A61" s="71" t="s">
        <v>109</v>
      </c>
      <c r="B61" s="53" t="s">
        <v>110</v>
      </c>
      <c r="C61" s="175">
        <v>16.0706</v>
      </c>
      <c r="D61" s="54"/>
      <c r="E61" s="76">
        <v>16.0706</v>
      </c>
      <c r="F61" s="75"/>
      <c r="G61" s="38">
        <v>16.0706</v>
      </c>
      <c r="H61" s="187">
        <v>16.0711</v>
      </c>
      <c r="I61" s="54"/>
      <c r="J61" s="77">
        <v>16.0711</v>
      </c>
    </row>
    <row r="62" spans="1:10" ht="23.25">
      <c r="A62" s="72" t="s">
        <v>111</v>
      </c>
      <c r="B62" s="53" t="s">
        <v>112</v>
      </c>
      <c r="C62" s="175">
        <v>13.8407</v>
      </c>
      <c r="D62" s="54"/>
      <c r="E62" s="76">
        <v>13.8407</v>
      </c>
      <c r="F62" s="75"/>
      <c r="G62" s="38">
        <v>13.8407</v>
      </c>
      <c r="H62" s="187">
        <v>13.8093</v>
      </c>
      <c r="I62" s="54"/>
      <c r="J62" s="77">
        <v>13.8093</v>
      </c>
    </row>
    <row r="63" spans="1:10" ht="15.75">
      <c r="A63" s="71" t="s">
        <v>113</v>
      </c>
      <c r="B63" s="53" t="s">
        <v>114</v>
      </c>
      <c r="C63" s="175">
        <v>3.25655</v>
      </c>
      <c r="D63" s="54"/>
      <c r="E63" s="76">
        <v>3.25655</v>
      </c>
      <c r="F63" s="75"/>
      <c r="G63" s="38">
        <v>3.25655</v>
      </c>
      <c r="H63" s="187">
        <v>3.25655</v>
      </c>
      <c r="I63" s="54"/>
      <c r="J63" s="77">
        <v>3.25655</v>
      </c>
    </row>
    <row r="64" spans="1:10" ht="15.75">
      <c r="A64" s="69" t="s">
        <v>115</v>
      </c>
      <c r="B64" s="53" t="s">
        <v>116</v>
      </c>
      <c r="C64" s="175">
        <v>8.64526</v>
      </c>
      <c r="D64" s="54"/>
      <c r="E64" s="76">
        <v>8.64526</v>
      </c>
      <c r="F64" s="75"/>
      <c r="G64" s="31">
        <v>8.64526</v>
      </c>
      <c r="H64" s="187">
        <v>8.64526</v>
      </c>
      <c r="I64" s="54"/>
      <c r="J64" s="77">
        <v>8.64526</v>
      </c>
    </row>
    <row r="65" spans="1:10" ht="15.75">
      <c r="A65" s="69" t="s">
        <v>117</v>
      </c>
      <c r="B65" s="53" t="s">
        <v>118</v>
      </c>
      <c r="C65" s="175">
        <v>0.614178</v>
      </c>
      <c r="D65" s="54"/>
      <c r="E65" s="76">
        <v>0.614178</v>
      </c>
      <c r="F65" s="75"/>
      <c r="G65" s="31">
        <v>0.614178</v>
      </c>
      <c r="H65" s="187">
        <v>0.614178</v>
      </c>
      <c r="I65" s="54"/>
      <c r="J65" s="77">
        <v>0.614178</v>
      </c>
    </row>
    <row r="66" spans="1:10" ht="24.75">
      <c r="A66" s="209" t="s">
        <v>119</v>
      </c>
      <c r="B66" s="222" t="s">
        <v>120</v>
      </c>
      <c r="C66" s="73">
        <v>153.199</v>
      </c>
      <c r="D66" s="74"/>
      <c r="E66" s="111">
        <v>153.199</v>
      </c>
      <c r="F66" s="135"/>
      <c r="G66" s="153">
        <v>153.199</v>
      </c>
      <c r="H66" s="194">
        <v>153.199</v>
      </c>
      <c r="I66" s="74"/>
      <c r="J66" s="146">
        <v>153.199</v>
      </c>
    </row>
    <row r="67" spans="1:10" ht="15.75">
      <c r="A67" s="210" t="s">
        <v>121</v>
      </c>
      <c r="B67" s="53" t="s">
        <v>122</v>
      </c>
      <c r="C67" s="175">
        <v>153.199</v>
      </c>
      <c r="D67" s="54"/>
      <c r="E67" s="76">
        <v>153.199</v>
      </c>
      <c r="F67" s="75"/>
      <c r="G67" s="38">
        <v>153.199</v>
      </c>
      <c r="H67" s="187">
        <v>153.199</v>
      </c>
      <c r="I67" s="54"/>
      <c r="J67" s="77">
        <v>153.199</v>
      </c>
    </row>
    <row r="68" spans="1:10" ht="15.75">
      <c r="A68" s="56" t="s">
        <v>123</v>
      </c>
      <c r="B68" s="53" t="s">
        <v>124</v>
      </c>
      <c r="C68" s="175">
        <v>7.84551</v>
      </c>
      <c r="D68" s="54"/>
      <c r="E68" s="76">
        <v>7.84551</v>
      </c>
      <c r="F68" s="75"/>
      <c r="G68" s="38">
        <v>7.84551</v>
      </c>
      <c r="H68" s="187">
        <v>7.84551</v>
      </c>
      <c r="I68" s="54"/>
      <c r="J68" s="77">
        <v>7.84551</v>
      </c>
    </row>
    <row r="69" spans="1:10" ht="15.75">
      <c r="A69" s="56" t="s">
        <v>125</v>
      </c>
      <c r="B69" s="53" t="s">
        <v>126</v>
      </c>
      <c r="C69" s="175">
        <v>117.647</v>
      </c>
      <c r="D69" s="54"/>
      <c r="E69" s="76">
        <v>117.647</v>
      </c>
      <c r="F69" s="75"/>
      <c r="G69" s="38">
        <v>117.647</v>
      </c>
      <c r="H69" s="187">
        <v>117.647</v>
      </c>
      <c r="I69" s="54"/>
      <c r="J69" s="77">
        <v>117.647</v>
      </c>
    </row>
    <row r="70" spans="1:10" ht="15.75">
      <c r="A70" s="56" t="s">
        <v>127</v>
      </c>
      <c r="B70" s="53" t="s">
        <v>128</v>
      </c>
      <c r="C70" s="175">
        <v>6.0732</v>
      </c>
      <c r="D70" s="54"/>
      <c r="E70" s="76">
        <v>6.0732</v>
      </c>
      <c r="F70" s="75"/>
      <c r="G70" s="38">
        <v>6.0732</v>
      </c>
      <c r="H70" s="187">
        <v>6.0732</v>
      </c>
      <c r="I70" s="54"/>
      <c r="J70" s="77">
        <v>6.0732</v>
      </c>
    </row>
    <row r="71" spans="1:10" ht="15.75">
      <c r="A71" s="56" t="s">
        <v>129</v>
      </c>
      <c r="B71" s="53" t="s">
        <v>130</v>
      </c>
      <c r="C71" s="175">
        <v>10.7907</v>
      </c>
      <c r="D71" s="54"/>
      <c r="E71" s="76">
        <v>10.7907</v>
      </c>
      <c r="F71" s="75"/>
      <c r="G71" s="38">
        <v>10.7907</v>
      </c>
      <c r="H71" s="187">
        <v>10.7907</v>
      </c>
      <c r="I71" s="54"/>
      <c r="J71" s="77">
        <v>10.7907</v>
      </c>
    </row>
    <row r="72" spans="1:10" ht="15.75">
      <c r="A72" s="56" t="s">
        <v>131</v>
      </c>
      <c r="B72" s="53" t="s">
        <v>132</v>
      </c>
      <c r="C72" s="175">
        <v>4.71647</v>
      </c>
      <c r="D72" s="54"/>
      <c r="E72" s="76">
        <v>4.71647</v>
      </c>
      <c r="F72" s="75"/>
      <c r="G72" s="38">
        <v>4.71647</v>
      </c>
      <c r="H72" s="187">
        <v>4.71647</v>
      </c>
      <c r="I72" s="54"/>
      <c r="J72" s="77">
        <v>4.71647</v>
      </c>
    </row>
    <row r="73" spans="1:10" ht="15.75">
      <c r="A73" s="56" t="s">
        <v>133</v>
      </c>
      <c r="B73" s="53" t="s">
        <v>134</v>
      </c>
      <c r="C73" s="175"/>
      <c r="D73" s="54"/>
      <c r="E73" s="76"/>
      <c r="F73" s="75"/>
      <c r="G73" s="38"/>
      <c r="H73" s="187"/>
      <c r="I73" s="54"/>
      <c r="J73" s="77"/>
    </row>
    <row r="74" spans="1:10" ht="15.75">
      <c r="A74" s="56" t="s">
        <v>135</v>
      </c>
      <c r="B74" s="53" t="s">
        <v>136</v>
      </c>
      <c r="C74" s="175">
        <v>0.568923</v>
      </c>
      <c r="D74" s="54"/>
      <c r="E74" s="76">
        <v>0.568923</v>
      </c>
      <c r="F74" s="75"/>
      <c r="G74" s="38">
        <v>0.568923</v>
      </c>
      <c r="H74" s="187">
        <v>0.568923</v>
      </c>
      <c r="I74" s="54"/>
      <c r="J74" s="77">
        <v>0.568923</v>
      </c>
    </row>
    <row r="75" spans="1:10" ht="15.75">
      <c r="A75" s="56" t="s">
        <v>137</v>
      </c>
      <c r="B75" s="53" t="s">
        <v>138</v>
      </c>
      <c r="C75" s="175">
        <v>5.55718</v>
      </c>
      <c r="D75" s="54"/>
      <c r="E75" s="76">
        <v>5.55718</v>
      </c>
      <c r="F75" s="75"/>
      <c r="G75" s="38">
        <v>5.55718</v>
      </c>
      <c r="H75" s="187">
        <v>5.55718</v>
      </c>
      <c r="I75" s="54"/>
      <c r="J75" s="77">
        <v>5.55718</v>
      </c>
    </row>
    <row r="76" spans="1:10" ht="23.25">
      <c r="A76" s="234" t="s">
        <v>252</v>
      </c>
      <c r="B76" s="228" t="s">
        <v>139</v>
      </c>
      <c r="C76" s="64" t="s">
        <v>17</v>
      </c>
      <c r="D76" s="62" t="s">
        <v>17</v>
      </c>
      <c r="E76" s="37" t="s">
        <v>17</v>
      </c>
      <c r="F76" s="75"/>
      <c r="G76" s="65"/>
      <c r="H76" s="191" t="s">
        <v>17</v>
      </c>
      <c r="I76" s="62" t="s">
        <v>17</v>
      </c>
      <c r="J76" s="66" t="s">
        <v>17</v>
      </c>
    </row>
    <row r="77" spans="1:10" ht="15.75">
      <c r="A77" s="78" t="s">
        <v>140</v>
      </c>
      <c r="B77" s="68"/>
      <c r="C77" s="79"/>
      <c r="D77" s="166"/>
      <c r="E77" s="80"/>
      <c r="F77" s="155"/>
      <c r="G77" s="81"/>
      <c r="H77" s="195"/>
      <c r="I77" s="202"/>
      <c r="J77" s="82"/>
    </row>
    <row r="78" spans="1:10" ht="15.75">
      <c r="A78" s="83" t="s">
        <v>141</v>
      </c>
      <c r="B78" s="70" t="s">
        <v>142</v>
      </c>
      <c r="C78" s="84"/>
      <c r="D78" s="164" t="s">
        <v>17</v>
      </c>
      <c r="E78" s="85"/>
      <c r="F78" s="29" t="s">
        <v>17</v>
      </c>
      <c r="G78" s="86"/>
      <c r="H78" s="196" t="s">
        <v>17</v>
      </c>
      <c r="I78" s="203" t="s">
        <v>17</v>
      </c>
      <c r="J78" s="87" t="s">
        <v>17</v>
      </c>
    </row>
    <row r="79" spans="1:10" ht="15.75">
      <c r="A79" s="88" t="s">
        <v>143</v>
      </c>
      <c r="B79" s="53" t="s">
        <v>144</v>
      </c>
      <c r="C79" s="175"/>
      <c r="D79" s="62" t="s">
        <v>17</v>
      </c>
      <c r="E79" s="76"/>
      <c r="F79" s="36" t="s">
        <v>17</v>
      </c>
      <c r="G79" s="38"/>
      <c r="H79" s="183" t="s">
        <v>17</v>
      </c>
      <c r="I79" s="62" t="s">
        <v>17</v>
      </c>
      <c r="J79" s="39" t="s">
        <v>17</v>
      </c>
    </row>
    <row r="80" spans="1:10" ht="15.75">
      <c r="A80" s="89" t="s">
        <v>145</v>
      </c>
      <c r="B80" s="90" t="s">
        <v>146</v>
      </c>
      <c r="C80" s="44"/>
      <c r="D80" s="45"/>
      <c r="E80" s="91"/>
      <c r="F80" s="46"/>
      <c r="G80" s="92"/>
      <c r="H80" s="184"/>
      <c r="I80" s="45"/>
      <c r="J80" s="93"/>
    </row>
    <row r="81" spans="1:10" ht="15.75">
      <c r="A81" s="94" t="s">
        <v>147</v>
      </c>
      <c r="B81" s="70" t="s">
        <v>148</v>
      </c>
      <c r="C81" s="215"/>
      <c r="D81" s="211"/>
      <c r="E81" s="108"/>
      <c r="F81" s="212"/>
      <c r="G81" s="97"/>
      <c r="H81" s="216"/>
      <c r="I81" s="211"/>
      <c r="J81" s="98"/>
    </row>
    <row r="82" spans="1:10" ht="15.75">
      <c r="A82" s="50" t="s">
        <v>149</v>
      </c>
      <c r="B82" s="35" t="s">
        <v>150</v>
      </c>
      <c r="C82" s="175"/>
      <c r="D82" s="54"/>
      <c r="E82" s="76"/>
      <c r="F82" s="75"/>
      <c r="G82" s="38"/>
      <c r="H82" s="187"/>
      <c r="I82" s="54"/>
      <c r="J82" s="77"/>
    </row>
    <row r="83" spans="1:10" ht="15.75">
      <c r="A83" s="52" t="s">
        <v>151</v>
      </c>
      <c r="B83" s="53" t="s">
        <v>152</v>
      </c>
      <c r="C83" s="173" t="s">
        <v>17</v>
      </c>
      <c r="D83" s="54"/>
      <c r="E83" s="76"/>
      <c r="F83" s="75"/>
      <c r="G83" s="38"/>
      <c r="H83" s="183" t="s">
        <v>17</v>
      </c>
      <c r="I83" s="54"/>
      <c r="J83" s="77"/>
    </row>
    <row r="84" spans="1:10" ht="15.75">
      <c r="A84" s="52" t="s">
        <v>153</v>
      </c>
      <c r="B84" s="53" t="s">
        <v>154</v>
      </c>
      <c r="C84" s="175"/>
      <c r="D84" s="54"/>
      <c r="E84" s="76"/>
      <c r="F84" s="75"/>
      <c r="G84" s="38"/>
      <c r="H84" s="187"/>
      <c r="I84" s="54"/>
      <c r="J84" s="77"/>
    </row>
    <row r="85" spans="1:10" ht="15.75">
      <c r="A85" s="50" t="s">
        <v>155</v>
      </c>
      <c r="B85" s="99" t="s">
        <v>156</v>
      </c>
      <c r="C85" s="175"/>
      <c r="D85" s="54"/>
      <c r="E85" s="76"/>
      <c r="F85" s="75"/>
      <c r="G85" s="38"/>
      <c r="H85" s="187"/>
      <c r="I85" s="54"/>
      <c r="J85" s="77"/>
    </row>
    <row r="86" spans="1:10" ht="15.75">
      <c r="A86" s="52" t="s">
        <v>157</v>
      </c>
      <c r="B86" s="53" t="s">
        <v>158</v>
      </c>
      <c r="C86" s="173" t="s">
        <v>17</v>
      </c>
      <c r="D86" s="54"/>
      <c r="E86" s="76"/>
      <c r="F86" s="75"/>
      <c r="G86" s="38"/>
      <c r="H86" s="183" t="s">
        <v>17</v>
      </c>
      <c r="I86" s="54"/>
      <c r="J86" s="77"/>
    </row>
    <row r="87" spans="1:10" ht="15.75">
      <c r="A87" s="52" t="s">
        <v>159</v>
      </c>
      <c r="B87" s="53" t="s">
        <v>160</v>
      </c>
      <c r="C87" s="173" t="s">
        <v>17</v>
      </c>
      <c r="D87" s="54"/>
      <c r="E87" s="76"/>
      <c r="F87" s="75"/>
      <c r="G87" s="38"/>
      <c r="H87" s="183" t="s">
        <v>17</v>
      </c>
      <c r="I87" s="54"/>
      <c r="J87" s="77"/>
    </row>
    <row r="88" spans="1:10" ht="15.75">
      <c r="A88" s="56" t="s">
        <v>161</v>
      </c>
      <c r="B88" s="53" t="s">
        <v>162</v>
      </c>
      <c r="C88" s="173" t="s">
        <v>17</v>
      </c>
      <c r="D88" s="54"/>
      <c r="E88" s="76"/>
      <c r="F88" s="75"/>
      <c r="G88" s="38"/>
      <c r="H88" s="183" t="s">
        <v>17</v>
      </c>
      <c r="I88" s="54"/>
      <c r="J88" s="77"/>
    </row>
    <row r="89" spans="1:10" ht="15.75">
      <c r="A89" s="56" t="s">
        <v>163</v>
      </c>
      <c r="B89" s="53" t="s">
        <v>164</v>
      </c>
      <c r="C89" s="173" t="s">
        <v>17</v>
      </c>
      <c r="D89" s="54"/>
      <c r="E89" s="76"/>
      <c r="F89" s="75"/>
      <c r="G89" s="38"/>
      <c r="H89" s="183" t="s">
        <v>17</v>
      </c>
      <c r="I89" s="54"/>
      <c r="J89" s="77"/>
    </row>
    <row r="90" spans="1:10" ht="15.75">
      <c r="A90" s="52" t="s">
        <v>165</v>
      </c>
      <c r="B90" s="53" t="s">
        <v>166</v>
      </c>
      <c r="C90" s="175"/>
      <c r="D90" s="54"/>
      <c r="E90" s="76"/>
      <c r="F90" s="75"/>
      <c r="G90" s="38"/>
      <c r="H90" s="187"/>
      <c r="I90" s="54"/>
      <c r="J90" s="77"/>
    </row>
    <row r="91" spans="1:10" ht="15.75">
      <c r="A91" s="50" t="s">
        <v>167</v>
      </c>
      <c r="B91" s="35" t="s">
        <v>168</v>
      </c>
      <c r="C91" s="173" t="s">
        <v>17</v>
      </c>
      <c r="D91" s="54"/>
      <c r="E91" s="76"/>
      <c r="F91" s="75"/>
      <c r="G91" s="38"/>
      <c r="H91" s="183" t="s">
        <v>17</v>
      </c>
      <c r="I91" s="54"/>
      <c r="J91" s="77"/>
    </row>
    <row r="92" spans="1:10" ht="15.75">
      <c r="A92" s="52" t="s">
        <v>169</v>
      </c>
      <c r="B92" s="53" t="s">
        <v>170</v>
      </c>
      <c r="C92" s="173" t="s">
        <v>17</v>
      </c>
      <c r="D92" s="54"/>
      <c r="E92" s="76"/>
      <c r="F92" s="75"/>
      <c r="G92" s="38"/>
      <c r="H92" s="183" t="s">
        <v>17</v>
      </c>
      <c r="I92" s="54"/>
      <c r="J92" s="77"/>
    </row>
    <row r="93" spans="1:10" ht="15.75">
      <c r="A93" s="52" t="s">
        <v>171</v>
      </c>
      <c r="B93" s="53" t="s">
        <v>172</v>
      </c>
      <c r="C93" s="173" t="s">
        <v>17</v>
      </c>
      <c r="D93" s="54"/>
      <c r="E93" s="76"/>
      <c r="F93" s="75"/>
      <c r="G93" s="38"/>
      <c r="H93" s="183" t="s">
        <v>17</v>
      </c>
      <c r="I93" s="54"/>
      <c r="J93" s="77"/>
    </row>
    <row r="94" spans="1:10" ht="15.75">
      <c r="A94" s="52" t="s">
        <v>173</v>
      </c>
      <c r="B94" s="53" t="s">
        <v>174</v>
      </c>
      <c r="C94" s="173" t="s">
        <v>17</v>
      </c>
      <c r="D94" s="54"/>
      <c r="E94" s="76"/>
      <c r="F94" s="75"/>
      <c r="G94" s="38"/>
      <c r="H94" s="183" t="s">
        <v>17</v>
      </c>
      <c r="I94" s="54"/>
      <c r="J94" s="77"/>
    </row>
    <row r="95" spans="1:10" ht="15.75">
      <c r="A95" s="100" t="s">
        <v>175</v>
      </c>
      <c r="B95" s="70" t="s">
        <v>176</v>
      </c>
      <c r="C95" s="173" t="s">
        <v>17</v>
      </c>
      <c r="D95" s="54"/>
      <c r="E95" s="76"/>
      <c r="F95" s="75"/>
      <c r="G95" s="38"/>
      <c r="H95" s="183" t="s">
        <v>17</v>
      </c>
      <c r="I95" s="54"/>
      <c r="J95" s="77"/>
    </row>
    <row r="96" spans="1:10" ht="15.75">
      <c r="A96" s="50" t="s">
        <v>177</v>
      </c>
      <c r="B96" s="35" t="s">
        <v>178</v>
      </c>
      <c r="C96" s="175"/>
      <c r="D96" s="54"/>
      <c r="E96" s="76"/>
      <c r="F96" s="75"/>
      <c r="G96" s="38"/>
      <c r="H96" s="187"/>
      <c r="I96" s="54"/>
      <c r="J96" s="77"/>
    </row>
    <row r="97" spans="1:10" ht="15.75">
      <c r="A97" s="52" t="s">
        <v>179</v>
      </c>
      <c r="B97" s="53" t="s">
        <v>180</v>
      </c>
      <c r="C97" s="173" t="s">
        <v>17</v>
      </c>
      <c r="D97" s="54"/>
      <c r="E97" s="76"/>
      <c r="F97" s="75"/>
      <c r="G97" s="38"/>
      <c r="H97" s="183" t="s">
        <v>17</v>
      </c>
      <c r="I97" s="54"/>
      <c r="J97" s="77"/>
    </row>
    <row r="98" spans="1:10" ht="15.75">
      <c r="A98" s="52" t="s">
        <v>181</v>
      </c>
      <c r="B98" s="53" t="s">
        <v>182</v>
      </c>
      <c r="C98" s="175"/>
      <c r="D98" s="54"/>
      <c r="E98" s="76"/>
      <c r="F98" s="75"/>
      <c r="G98" s="38"/>
      <c r="H98" s="187"/>
      <c r="I98" s="54"/>
      <c r="J98" s="77"/>
    </row>
    <row r="99" spans="1:10" ht="15.75">
      <c r="A99" s="50" t="s">
        <v>183</v>
      </c>
      <c r="B99" s="99" t="s">
        <v>184</v>
      </c>
      <c r="C99" s="173" t="s">
        <v>17</v>
      </c>
      <c r="D99" s="62" t="s">
        <v>17</v>
      </c>
      <c r="E99" s="37" t="s">
        <v>17</v>
      </c>
      <c r="F99" s="75"/>
      <c r="G99" s="38"/>
      <c r="H99" s="183" t="s">
        <v>17</v>
      </c>
      <c r="I99" s="62" t="s">
        <v>17</v>
      </c>
      <c r="J99" s="39" t="s">
        <v>17</v>
      </c>
    </row>
    <row r="100" spans="1:10" ht="24.75">
      <c r="A100" s="94" t="s">
        <v>185</v>
      </c>
      <c r="B100" s="53" t="s">
        <v>186</v>
      </c>
      <c r="C100" s="95"/>
      <c r="D100" s="167"/>
      <c r="E100" s="96"/>
      <c r="F100" s="136"/>
      <c r="G100" s="97"/>
      <c r="H100" s="197"/>
      <c r="I100" s="167"/>
      <c r="J100" s="98"/>
    </row>
    <row r="101" spans="1:10" ht="15.75">
      <c r="A101" s="52" t="s">
        <v>187</v>
      </c>
      <c r="B101" s="53" t="s">
        <v>188</v>
      </c>
      <c r="C101" s="173" t="s">
        <v>17</v>
      </c>
      <c r="D101" s="54"/>
      <c r="E101" s="76"/>
      <c r="F101" s="75"/>
      <c r="G101" s="38"/>
      <c r="H101" s="183" t="s">
        <v>17</v>
      </c>
      <c r="I101" s="54"/>
      <c r="J101" s="77"/>
    </row>
    <row r="102" spans="1:10" ht="15.75">
      <c r="A102" s="52" t="s">
        <v>189</v>
      </c>
      <c r="B102" s="53" t="s">
        <v>190</v>
      </c>
      <c r="C102" s="175"/>
      <c r="D102" s="54"/>
      <c r="E102" s="76"/>
      <c r="F102" s="75"/>
      <c r="G102" s="38"/>
      <c r="H102" s="187"/>
      <c r="I102" s="54"/>
      <c r="J102" s="77"/>
    </row>
    <row r="103" spans="1:10" ht="15.75">
      <c r="A103" s="59" t="s">
        <v>191</v>
      </c>
      <c r="B103" s="70" t="s">
        <v>192</v>
      </c>
      <c r="C103" s="173" t="s">
        <v>17</v>
      </c>
      <c r="D103" s="62" t="s">
        <v>17</v>
      </c>
      <c r="E103" s="37" t="s">
        <v>17</v>
      </c>
      <c r="F103" s="75"/>
      <c r="G103" s="38"/>
      <c r="H103" s="183" t="s">
        <v>17</v>
      </c>
      <c r="I103" s="62" t="s">
        <v>17</v>
      </c>
      <c r="J103" s="39" t="s">
        <v>17</v>
      </c>
    </row>
    <row r="104" spans="1:10" ht="15.75">
      <c r="A104" s="101" t="s">
        <v>193</v>
      </c>
      <c r="B104" s="53" t="s">
        <v>194</v>
      </c>
      <c r="C104" s="173" t="s">
        <v>17</v>
      </c>
      <c r="D104" s="62" t="s">
        <v>17</v>
      </c>
      <c r="E104" s="37" t="s">
        <v>17</v>
      </c>
      <c r="F104" s="75"/>
      <c r="G104" s="38"/>
      <c r="H104" s="183" t="s">
        <v>17</v>
      </c>
      <c r="I104" s="62" t="s">
        <v>17</v>
      </c>
      <c r="J104" s="39" t="s">
        <v>17</v>
      </c>
    </row>
    <row r="105" spans="1:10" ht="15.75">
      <c r="A105" s="101" t="s">
        <v>195</v>
      </c>
      <c r="B105" s="53" t="s">
        <v>196</v>
      </c>
      <c r="C105" s="173" t="s">
        <v>17</v>
      </c>
      <c r="D105" s="62" t="s">
        <v>17</v>
      </c>
      <c r="E105" s="37" t="s">
        <v>17</v>
      </c>
      <c r="F105" s="75"/>
      <c r="G105" s="38"/>
      <c r="H105" s="183" t="s">
        <v>17</v>
      </c>
      <c r="I105" s="62" t="s">
        <v>17</v>
      </c>
      <c r="J105" s="39" t="s">
        <v>17</v>
      </c>
    </row>
    <row r="106" spans="1:10" ht="23.25">
      <c r="A106" s="101" t="s">
        <v>197</v>
      </c>
      <c r="B106" s="53" t="s">
        <v>198</v>
      </c>
      <c r="C106" s="173" t="s">
        <v>17</v>
      </c>
      <c r="D106" s="62" t="s">
        <v>17</v>
      </c>
      <c r="E106" s="37" t="s">
        <v>17</v>
      </c>
      <c r="F106" s="75"/>
      <c r="G106" s="38"/>
      <c r="H106" s="183" t="s">
        <v>17</v>
      </c>
      <c r="I106" s="62" t="s">
        <v>17</v>
      </c>
      <c r="J106" s="39" t="s">
        <v>17</v>
      </c>
    </row>
    <row r="107" spans="1:10" ht="15.75">
      <c r="A107" s="102" t="s">
        <v>199</v>
      </c>
      <c r="B107" s="103" t="s">
        <v>200</v>
      </c>
      <c r="C107" s="104"/>
      <c r="D107" s="168"/>
      <c r="E107" s="105"/>
      <c r="F107" s="137"/>
      <c r="G107" s="106"/>
      <c r="H107" s="198" t="s">
        <v>17</v>
      </c>
      <c r="I107" s="134" t="s">
        <v>17</v>
      </c>
      <c r="J107" s="107" t="s">
        <v>17</v>
      </c>
    </row>
    <row r="108" spans="1:10" ht="15.75">
      <c r="A108" s="94" t="s">
        <v>201</v>
      </c>
      <c r="B108" s="70" t="s">
        <v>202</v>
      </c>
      <c r="C108" s="172" t="s">
        <v>17</v>
      </c>
      <c r="D108" s="211"/>
      <c r="E108" s="108"/>
      <c r="F108" s="212"/>
      <c r="G108" s="97"/>
      <c r="H108" s="213" t="s">
        <v>17</v>
      </c>
      <c r="I108" s="214" t="s">
        <v>17</v>
      </c>
      <c r="J108" s="109" t="s">
        <v>17</v>
      </c>
    </row>
    <row r="109" spans="1:10" ht="15.75">
      <c r="A109" s="52" t="s">
        <v>203</v>
      </c>
      <c r="B109" s="53" t="s">
        <v>204</v>
      </c>
      <c r="C109" s="173" t="s">
        <v>17</v>
      </c>
      <c r="D109" s="54"/>
      <c r="E109" s="76"/>
      <c r="F109" s="75"/>
      <c r="G109" s="38"/>
      <c r="H109" s="183" t="s">
        <v>17</v>
      </c>
      <c r="I109" s="62" t="s">
        <v>17</v>
      </c>
      <c r="J109" s="39" t="s">
        <v>17</v>
      </c>
    </row>
    <row r="110" spans="1:10" ht="15.75">
      <c r="A110" s="52" t="s">
        <v>205</v>
      </c>
      <c r="B110" s="53" t="s">
        <v>206</v>
      </c>
      <c r="C110" s="173" t="s">
        <v>17</v>
      </c>
      <c r="D110" s="54"/>
      <c r="E110" s="76"/>
      <c r="F110" s="75"/>
      <c r="G110" s="38"/>
      <c r="H110" s="183" t="s">
        <v>17</v>
      </c>
      <c r="I110" s="62" t="s">
        <v>17</v>
      </c>
      <c r="J110" s="39" t="s">
        <v>17</v>
      </c>
    </row>
    <row r="111" spans="1:10" ht="15.75">
      <c r="A111" s="52" t="s">
        <v>207</v>
      </c>
      <c r="B111" s="110" t="s">
        <v>208</v>
      </c>
      <c r="C111" s="173" t="s">
        <v>17</v>
      </c>
      <c r="D111" s="54"/>
      <c r="E111" s="76"/>
      <c r="F111" s="75"/>
      <c r="G111" s="38"/>
      <c r="H111" s="183" t="s">
        <v>17</v>
      </c>
      <c r="I111" s="62" t="s">
        <v>17</v>
      </c>
      <c r="J111" s="39" t="s">
        <v>17</v>
      </c>
    </row>
    <row r="112" spans="1:10" ht="15.75">
      <c r="A112" s="52" t="s">
        <v>209</v>
      </c>
      <c r="B112" s="110" t="s">
        <v>210</v>
      </c>
      <c r="C112" s="173" t="s">
        <v>17</v>
      </c>
      <c r="D112" s="54"/>
      <c r="E112" s="76"/>
      <c r="F112" s="75"/>
      <c r="G112" s="38"/>
      <c r="H112" s="183" t="s">
        <v>17</v>
      </c>
      <c r="I112" s="62" t="s">
        <v>17</v>
      </c>
      <c r="J112" s="39" t="s">
        <v>17</v>
      </c>
    </row>
    <row r="113" spans="1:10" ht="15.75">
      <c r="A113" s="52" t="s">
        <v>211</v>
      </c>
      <c r="B113" s="53" t="s">
        <v>212</v>
      </c>
      <c r="C113" s="173" t="s">
        <v>17</v>
      </c>
      <c r="D113" s="54"/>
      <c r="E113" s="76"/>
      <c r="F113" s="75"/>
      <c r="G113" s="38"/>
      <c r="H113" s="183" t="s">
        <v>17</v>
      </c>
      <c r="I113" s="62" t="s">
        <v>17</v>
      </c>
      <c r="J113" s="39" t="s">
        <v>17</v>
      </c>
    </row>
    <row r="114" spans="1:10" ht="15.75">
      <c r="A114" s="52" t="s">
        <v>213</v>
      </c>
      <c r="B114" s="53" t="s">
        <v>214</v>
      </c>
      <c r="C114" s="173" t="s">
        <v>17</v>
      </c>
      <c r="D114" s="54"/>
      <c r="E114" s="76"/>
      <c r="F114" s="75"/>
      <c r="G114" s="38"/>
      <c r="H114" s="183" t="s">
        <v>17</v>
      </c>
      <c r="I114" s="62" t="s">
        <v>17</v>
      </c>
      <c r="J114" s="39" t="s">
        <v>17</v>
      </c>
    </row>
    <row r="115" spans="1:10" ht="15.75">
      <c r="A115" s="52" t="s">
        <v>215</v>
      </c>
      <c r="B115" s="110" t="s">
        <v>216</v>
      </c>
      <c r="C115" s="173" t="s">
        <v>17</v>
      </c>
      <c r="D115" s="54"/>
      <c r="E115" s="76"/>
      <c r="F115" s="75"/>
      <c r="G115" s="38"/>
      <c r="H115" s="183" t="s">
        <v>17</v>
      </c>
      <c r="I115" s="62" t="s">
        <v>17</v>
      </c>
      <c r="J115" s="39" t="s">
        <v>17</v>
      </c>
    </row>
    <row r="116" spans="1:10" ht="15.75">
      <c r="A116" s="52" t="s">
        <v>217</v>
      </c>
      <c r="B116" s="53" t="s">
        <v>218</v>
      </c>
      <c r="C116" s="173" t="s">
        <v>17</v>
      </c>
      <c r="D116" s="54"/>
      <c r="E116" s="76"/>
      <c r="F116" s="75"/>
      <c r="G116" s="38"/>
      <c r="H116" s="183" t="s">
        <v>17</v>
      </c>
      <c r="I116" s="62" t="s">
        <v>17</v>
      </c>
      <c r="J116" s="39" t="s">
        <v>17</v>
      </c>
    </row>
    <row r="117" spans="1:10" ht="15.75">
      <c r="A117" s="52" t="s">
        <v>219</v>
      </c>
      <c r="B117" s="53" t="s">
        <v>220</v>
      </c>
      <c r="C117" s="173" t="s">
        <v>17</v>
      </c>
      <c r="D117" s="54"/>
      <c r="E117" s="76"/>
      <c r="F117" s="75"/>
      <c r="G117" s="38"/>
      <c r="H117" s="183" t="s">
        <v>17</v>
      </c>
      <c r="I117" s="62" t="s">
        <v>17</v>
      </c>
      <c r="J117" s="39" t="s">
        <v>17</v>
      </c>
    </row>
    <row r="118" spans="1:10" ht="15.75">
      <c r="A118" s="52" t="s">
        <v>221</v>
      </c>
      <c r="B118" s="53" t="s">
        <v>222</v>
      </c>
      <c r="C118" s="173" t="s">
        <v>17</v>
      </c>
      <c r="D118" s="54"/>
      <c r="E118" s="76"/>
      <c r="F118" s="75"/>
      <c r="G118" s="38"/>
      <c r="H118" s="183" t="s">
        <v>17</v>
      </c>
      <c r="I118" s="62" t="s">
        <v>17</v>
      </c>
      <c r="J118" s="39" t="s">
        <v>17</v>
      </c>
    </row>
    <row r="119" spans="1:10" ht="15.75">
      <c r="A119" s="52" t="s">
        <v>223</v>
      </c>
      <c r="B119" s="53" t="s">
        <v>224</v>
      </c>
      <c r="C119" s="173" t="s">
        <v>17</v>
      </c>
      <c r="D119" s="54"/>
      <c r="E119" s="76"/>
      <c r="F119" s="75"/>
      <c r="G119" s="38"/>
      <c r="H119" s="183" t="s">
        <v>17</v>
      </c>
      <c r="I119" s="62" t="s">
        <v>17</v>
      </c>
      <c r="J119" s="39" t="s">
        <v>17</v>
      </c>
    </row>
    <row r="120" spans="1:10" ht="15.75">
      <c r="A120" s="52" t="s">
        <v>225</v>
      </c>
      <c r="B120" s="53" t="s">
        <v>226</v>
      </c>
      <c r="C120" s="173" t="s">
        <v>17</v>
      </c>
      <c r="D120" s="54"/>
      <c r="E120" s="76"/>
      <c r="F120" s="75"/>
      <c r="G120" s="38"/>
      <c r="H120" s="183" t="s">
        <v>17</v>
      </c>
      <c r="I120" s="62" t="s">
        <v>17</v>
      </c>
      <c r="J120" s="39" t="s">
        <v>17</v>
      </c>
    </row>
    <row r="121" spans="1:10" ht="15.75">
      <c r="A121" s="52" t="s">
        <v>227</v>
      </c>
      <c r="B121" s="110" t="s">
        <v>228</v>
      </c>
      <c r="C121" s="173" t="s">
        <v>17</v>
      </c>
      <c r="D121" s="62" t="s">
        <v>17</v>
      </c>
      <c r="E121" s="37" t="s">
        <v>17</v>
      </c>
      <c r="F121" s="75"/>
      <c r="G121" s="38"/>
      <c r="H121" s="183" t="s">
        <v>17</v>
      </c>
      <c r="I121" s="62" t="s">
        <v>17</v>
      </c>
      <c r="J121" s="39" t="s">
        <v>17</v>
      </c>
    </row>
    <row r="122" spans="1:10" ht="15.75">
      <c r="A122" s="94" t="s">
        <v>229</v>
      </c>
      <c r="B122" s="53" t="s">
        <v>230</v>
      </c>
      <c r="C122" s="95"/>
      <c r="D122" s="167"/>
      <c r="E122" s="111"/>
      <c r="F122" s="136"/>
      <c r="G122" s="112"/>
      <c r="H122" s="199" t="s">
        <v>17</v>
      </c>
      <c r="I122" s="204" t="s">
        <v>17</v>
      </c>
      <c r="J122" s="113" t="s">
        <v>17</v>
      </c>
    </row>
    <row r="123" spans="1:10" ht="15.75">
      <c r="A123" s="89" t="s">
        <v>231</v>
      </c>
      <c r="B123" s="90" t="s">
        <v>232</v>
      </c>
      <c r="C123" s="44"/>
      <c r="D123" s="169" t="s">
        <v>17</v>
      </c>
      <c r="E123" s="91"/>
      <c r="F123" s="46">
        <v>-0.318653</v>
      </c>
      <c r="G123" s="114">
        <v>-0.318653</v>
      </c>
      <c r="H123" s="200" t="s">
        <v>17</v>
      </c>
      <c r="I123" s="169" t="s">
        <v>17</v>
      </c>
      <c r="J123" s="115" t="s">
        <v>17</v>
      </c>
    </row>
    <row r="124" spans="1:10" ht="15.75">
      <c r="A124" s="116" t="s">
        <v>233</v>
      </c>
      <c r="B124" s="70" t="s">
        <v>234</v>
      </c>
      <c r="C124" s="178"/>
      <c r="D124" s="164" t="s">
        <v>17</v>
      </c>
      <c r="E124" s="85"/>
      <c r="F124" s="29" t="s">
        <v>17</v>
      </c>
      <c r="G124" s="31"/>
      <c r="H124" s="182" t="s">
        <v>17</v>
      </c>
      <c r="I124" s="164" t="s">
        <v>17</v>
      </c>
      <c r="J124" s="32" t="s">
        <v>17</v>
      </c>
    </row>
    <row r="125" spans="1:10" ht="15.75">
      <c r="A125" s="117" t="s">
        <v>235</v>
      </c>
      <c r="B125" s="68" t="s">
        <v>236</v>
      </c>
      <c r="C125" s="173" t="s">
        <v>17</v>
      </c>
      <c r="D125" s="62" t="s">
        <v>17</v>
      </c>
      <c r="E125" s="37" t="s">
        <v>17</v>
      </c>
      <c r="F125" s="118">
        <v>-0.318653</v>
      </c>
      <c r="G125" s="38">
        <v>-0.318653</v>
      </c>
      <c r="H125" s="183" t="s">
        <v>17</v>
      </c>
      <c r="I125" s="62" t="s">
        <v>17</v>
      </c>
      <c r="J125" s="39" t="s">
        <v>17</v>
      </c>
    </row>
    <row r="126" spans="1:10" ht="26.25">
      <c r="A126" s="89" t="s">
        <v>237</v>
      </c>
      <c r="B126" s="90"/>
      <c r="C126" s="119" t="s">
        <v>17</v>
      </c>
      <c r="D126" s="170" t="s">
        <v>17</v>
      </c>
      <c r="E126" s="120" t="s">
        <v>17</v>
      </c>
      <c r="F126" s="121" t="s">
        <v>17</v>
      </c>
      <c r="G126" s="122" t="s">
        <v>17</v>
      </c>
      <c r="H126" s="201" t="s">
        <v>17</v>
      </c>
      <c r="I126" s="170" t="s">
        <v>17</v>
      </c>
      <c r="J126" s="123" t="s">
        <v>17</v>
      </c>
    </row>
    <row r="127" spans="1:10" ht="15.75">
      <c r="A127" s="52" t="s">
        <v>238</v>
      </c>
      <c r="B127" s="53" t="s">
        <v>239</v>
      </c>
      <c r="C127" s="175">
        <v>8.64526</v>
      </c>
      <c r="D127" s="54"/>
      <c r="E127" s="76">
        <v>8.64526</v>
      </c>
      <c r="F127" s="75"/>
      <c r="G127" s="38">
        <v>8.64526</v>
      </c>
      <c r="H127" s="183" t="s">
        <v>17</v>
      </c>
      <c r="I127" s="62" t="s">
        <v>17</v>
      </c>
      <c r="J127" s="39" t="s">
        <v>17</v>
      </c>
    </row>
    <row r="129" spans="1:10" ht="15.75">
      <c r="A129" s="126" t="s">
        <v>240</v>
      </c>
      <c r="B129" s="127"/>
      <c r="C129" s="128"/>
      <c r="D129" s="129"/>
      <c r="E129" s="128"/>
      <c r="F129" s="130"/>
      <c r="G129" s="131"/>
      <c r="H129" s="128"/>
      <c r="I129" s="129"/>
      <c r="J129" s="132"/>
    </row>
    <row r="130" spans="1:10" ht="15.75">
      <c r="A130" s="133" t="s">
        <v>241</v>
      </c>
      <c r="B130" s="127"/>
      <c r="C130" s="128"/>
      <c r="D130" s="129"/>
      <c r="E130" s="128"/>
      <c r="F130" s="130"/>
      <c r="G130" s="131"/>
      <c r="H130" s="128"/>
      <c r="I130" s="129"/>
      <c r="J130" s="132"/>
    </row>
  </sheetData>
  <sheetProtection/>
  <mergeCells count="6">
    <mergeCell ref="C5:G5"/>
    <mergeCell ref="H5:J5"/>
    <mergeCell ref="C7:E7"/>
    <mergeCell ref="F7:F8"/>
    <mergeCell ref="G7:G8"/>
    <mergeCell ref="J7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rowBreaks count="1" manualBreakCount="1"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97"/>
  <sheetViews>
    <sheetView showGridLines="0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V1" sqref="V1:AB16384"/>
    </sheetView>
  </sheetViews>
  <sheetFormatPr defaultColWidth="11.4453125" defaultRowHeight="15.75"/>
  <cols>
    <col min="1" max="1" width="39.4453125" style="238" customWidth="1"/>
    <col min="2" max="2" width="5.77734375" style="522" customWidth="1"/>
    <col min="3" max="3" width="11.77734375" style="238" customWidth="1"/>
    <col min="4" max="6" width="10.77734375" style="238" customWidth="1"/>
    <col min="7" max="7" width="9.10546875" style="521" customWidth="1"/>
    <col min="8" max="10" width="11.77734375" style="238" customWidth="1"/>
    <col min="11" max="11" width="10.77734375" style="238" customWidth="1"/>
    <col min="12" max="12" width="11.77734375" style="238" customWidth="1"/>
    <col min="13" max="13" width="10.77734375" style="238" customWidth="1"/>
    <col min="14" max="14" width="11.77734375" style="238" customWidth="1"/>
    <col min="15" max="15" width="10.77734375" style="238" customWidth="1"/>
    <col min="16" max="16" width="17.10546875" style="327" customWidth="1"/>
    <col min="17" max="17" width="10.77734375" style="238" customWidth="1"/>
    <col min="18" max="18" width="10.77734375" style="520" customWidth="1"/>
    <col min="19" max="19" width="11.77734375" style="238" customWidth="1"/>
    <col min="20" max="20" width="11.99609375" style="238" customWidth="1"/>
    <col min="21" max="21" width="11.4453125" style="0" customWidth="1"/>
    <col min="22" max="16384" width="11.4453125" style="238" customWidth="1"/>
  </cols>
  <sheetData>
    <row r="1" spans="1:23" ht="15.75" customHeight="1" thickBot="1">
      <c r="A1" s="665" t="s">
        <v>788</v>
      </c>
      <c r="C1" s="657"/>
      <c r="F1" s="664"/>
      <c r="G1" s="527"/>
      <c r="H1" s="664"/>
      <c r="I1" s="664"/>
      <c r="J1" s="664"/>
      <c r="K1" s="664"/>
      <c r="L1" s="664"/>
      <c r="M1" s="664"/>
      <c r="N1" s="664"/>
      <c r="O1" s="664"/>
      <c r="P1" s="664"/>
      <c r="Q1" s="520"/>
      <c r="R1" s="663"/>
      <c r="S1" s="342" t="s">
        <v>1</v>
      </c>
      <c r="T1" s="662" t="s">
        <v>253</v>
      </c>
      <c r="V1" s="739"/>
      <c r="W1" s="740"/>
    </row>
    <row r="2" spans="1:23" ht="15.75" customHeight="1" thickTop="1">
      <c r="A2" s="661" t="s">
        <v>787</v>
      </c>
      <c r="C2" s="657"/>
      <c r="D2" s="657"/>
      <c r="E2" s="657"/>
      <c r="F2" s="657"/>
      <c r="G2" s="660"/>
      <c r="H2" s="657"/>
      <c r="I2" s="657"/>
      <c r="J2" s="657"/>
      <c r="K2" s="657"/>
      <c r="L2" s="644"/>
      <c r="M2" s="644"/>
      <c r="N2" s="644"/>
      <c r="O2" s="644"/>
      <c r="P2" s="659"/>
      <c r="Q2" s="520"/>
      <c r="V2" s="740"/>
      <c r="W2" s="740"/>
    </row>
    <row r="3" spans="1:20" ht="15.75" customHeight="1" thickBot="1">
      <c r="A3" s="658" t="s">
        <v>686</v>
      </c>
      <c r="C3" s="657"/>
      <c r="F3" s="655"/>
      <c r="G3" s="656"/>
      <c r="H3" s="655"/>
      <c r="I3" s="655"/>
      <c r="J3" s="655"/>
      <c r="K3" s="655"/>
      <c r="L3" s="655"/>
      <c r="M3" s="655"/>
      <c r="N3" s="655"/>
      <c r="O3" s="655"/>
      <c r="P3" s="655"/>
      <c r="Q3" s="520"/>
      <c r="S3" s="342" t="s">
        <v>4</v>
      </c>
      <c r="T3" s="514">
        <v>2012</v>
      </c>
    </row>
    <row r="4" spans="3:20" ht="9.75" customHeight="1" thickTop="1">
      <c r="C4" s="657"/>
      <c r="F4" s="655"/>
      <c r="G4" s="656"/>
      <c r="H4" s="655"/>
      <c r="I4" s="655"/>
      <c r="J4" s="655"/>
      <c r="K4" s="655"/>
      <c r="L4" s="655"/>
      <c r="M4" s="655"/>
      <c r="N4" s="655"/>
      <c r="O4" s="655"/>
      <c r="P4" s="655"/>
      <c r="Q4" s="520"/>
      <c r="R4" s="654"/>
      <c r="T4" s="287"/>
    </row>
    <row r="5" spans="1:20" ht="9.75" customHeight="1">
      <c r="A5" s="349"/>
      <c r="B5" s="501"/>
      <c r="C5" s="349"/>
      <c r="D5" s="349"/>
      <c r="E5" s="349"/>
      <c r="F5" s="349"/>
      <c r="G5" s="524"/>
      <c r="H5" s="349"/>
      <c r="I5" s="349"/>
      <c r="J5" s="349"/>
      <c r="K5" s="349"/>
      <c r="L5" s="349"/>
      <c r="M5" s="349"/>
      <c r="N5" s="349"/>
      <c r="O5" s="349"/>
      <c r="P5" s="350"/>
      <c r="Q5" s="349"/>
      <c r="R5" s="349"/>
      <c r="S5" s="349"/>
      <c r="T5" s="349"/>
    </row>
    <row r="6" spans="1:20" ht="15.75" customHeight="1">
      <c r="A6" s="653"/>
      <c r="B6" s="333"/>
      <c r="C6" s="506" t="s">
        <v>786</v>
      </c>
      <c r="D6" s="652" t="s">
        <v>785</v>
      </c>
      <c r="E6" s="651">
        <v>221</v>
      </c>
      <c r="F6" s="650" t="s">
        <v>784</v>
      </c>
      <c r="G6" s="649">
        <v>219</v>
      </c>
      <c r="H6" s="507" t="s">
        <v>315</v>
      </c>
      <c r="I6" s="648">
        <v>211</v>
      </c>
      <c r="J6" s="506" t="s">
        <v>783</v>
      </c>
      <c r="K6" s="646" t="s">
        <v>782</v>
      </c>
      <c r="L6" s="506" t="s">
        <v>781</v>
      </c>
      <c r="M6" s="647" t="s">
        <v>780</v>
      </c>
      <c r="N6" s="646" t="s">
        <v>779</v>
      </c>
      <c r="O6" s="645" t="s">
        <v>778</v>
      </c>
      <c r="P6" s="506" t="s">
        <v>777</v>
      </c>
      <c r="Q6" s="506" t="s">
        <v>239</v>
      </c>
      <c r="R6" s="646" t="s">
        <v>776</v>
      </c>
      <c r="S6" s="645" t="s">
        <v>775</v>
      </c>
      <c r="T6" s="506" t="s">
        <v>774</v>
      </c>
    </row>
    <row r="7" spans="1:20" ht="15.75" customHeight="1">
      <c r="A7" s="496" t="s">
        <v>363</v>
      </c>
      <c r="B7" s="325"/>
      <c r="D7" s="741" t="s">
        <v>773</v>
      </c>
      <c r="E7" s="741"/>
      <c r="F7" s="742"/>
      <c r="G7" s="631"/>
      <c r="H7" s="499" t="s">
        <v>670</v>
      </c>
      <c r="I7" s="633" t="s">
        <v>772</v>
      </c>
      <c r="J7" s="324" t="s">
        <v>771</v>
      </c>
      <c r="K7" s="644"/>
      <c r="L7" s="644"/>
      <c r="M7" s="644"/>
      <c r="N7" s="643"/>
      <c r="O7" s="642"/>
      <c r="P7" s="635" t="s">
        <v>358</v>
      </c>
      <c r="Q7" s="307"/>
      <c r="R7" s="287"/>
      <c r="S7" s="618"/>
      <c r="T7" s="307"/>
    </row>
    <row r="8" spans="1:20" ht="15.75" customHeight="1">
      <c r="A8" s="297"/>
      <c r="B8" s="325"/>
      <c r="D8" s="634" t="s">
        <v>770</v>
      </c>
      <c r="E8" s="634" t="s">
        <v>359</v>
      </c>
      <c r="F8" s="641"/>
      <c r="G8" s="640" t="s">
        <v>769</v>
      </c>
      <c r="H8" s="499" t="s">
        <v>676</v>
      </c>
      <c r="I8" s="633" t="s">
        <v>768</v>
      </c>
      <c r="J8" s="492"/>
      <c r="K8" s="492"/>
      <c r="L8" s="492"/>
      <c r="M8" s="492"/>
      <c r="N8" s="492"/>
      <c r="O8" s="494"/>
      <c r="P8" s="497"/>
      <c r="Q8" s="639" t="s">
        <v>767</v>
      </c>
      <c r="R8" s="638"/>
      <c r="S8" s="637"/>
      <c r="T8" s="307"/>
    </row>
    <row r="9" spans="1:19" ht="15.75" customHeight="1">
      <c r="A9" s="297"/>
      <c r="B9" s="325"/>
      <c r="C9" s="497" t="s">
        <v>353</v>
      </c>
      <c r="D9" s="634" t="s">
        <v>766</v>
      </c>
      <c r="E9" s="634" t="s">
        <v>765</v>
      </c>
      <c r="F9" s="631" t="s">
        <v>679</v>
      </c>
      <c r="G9" s="619" t="s">
        <v>764</v>
      </c>
      <c r="H9" s="498" t="s">
        <v>671</v>
      </c>
      <c r="I9" s="633" t="s">
        <v>763</v>
      </c>
      <c r="J9" s="496" t="s">
        <v>762</v>
      </c>
      <c r="K9" s="502" t="s">
        <v>357</v>
      </c>
      <c r="L9" s="496" t="s">
        <v>737</v>
      </c>
      <c r="M9" s="632" t="s">
        <v>761</v>
      </c>
      <c r="N9" s="496" t="s">
        <v>669</v>
      </c>
      <c r="O9" s="636" t="s">
        <v>357</v>
      </c>
      <c r="P9" s="635" t="s">
        <v>760</v>
      </c>
      <c r="R9" s="496" t="s">
        <v>759</v>
      </c>
      <c r="S9" s="631" t="s">
        <v>758</v>
      </c>
    </row>
    <row r="10" spans="1:20" ht="15.75" customHeight="1">
      <c r="A10" s="297"/>
      <c r="B10" s="325"/>
      <c r="C10" s="339"/>
      <c r="D10" s="634" t="s">
        <v>757</v>
      </c>
      <c r="E10" s="634" t="s">
        <v>353</v>
      </c>
      <c r="F10" s="619" t="s">
        <v>677</v>
      </c>
      <c r="G10" s="619"/>
      <c r="H10" s="499" t="s">
        <v>756</v>
      </c>
      <c r="I10" s="633" t="s">
        <v>755</v>
      </c>
      <c r="K10" s="632" t="s">
        <v>754</v>
      </c>
      <c r="L10" s="632" t="s">
        <v>753</v>
      </c>
      <c r="M10" s="632" t="s">
        <v>752</v>
      </c>
      <c r="O10" s="504" t="s">
        <v>751</v>
      </c>
      <c r="P10" s="497"/>
      <c r="Q10" s="496" t="s">
        <v>674</v>
      </c>
      <c r="R10" s="496" t="s">
        <v>750</v>
      </c>
      <c r="S10" s="631" t="s">
        <v>749</v>
      </c>
      <c r="T10" s="496" t="s">
        <v>677</v>
      </c>
    </row>
    <row r="11" spans="1:20" ht="15.75" customHeight="1">
      <c r="A11" s="620" t="s">
        <v>673</v>
      </c>
      <c r="B11" s="630"/>
      <c r="C11" s="625"/>
      <c r="D11" s="629" t="s">
        <v>748</v>
      </c>
      <c r="E11" s="629"/>
      <c r="F11" s="628" t="s">
        <v>672</v>
      </c>
      <c r="G11" s="628"/>
      <c r="H11" s="627" t="s">
        <v>747</v>
      </c>
      <c r="I11" s="626" t="s">
        <v>746</v>
      </c>
      <c r="J11" s="625"/>
      <c r="K11" s="624" t="s">
        <v>745</v>
      </c>
      <c r="L11" s="623" t="s">
        <v>744</v>
      </c>
      <c r="M11" s="623" t="s">
        <v>743</v>
      </c>
      <c r="N11" s="620" t="s">
        <v>742</v>
      </c>
      <c r="O11" s="621" t="s">
        <v>741</v>
      </c>
      <c r="P11" s="622" t="s">
        <v>740</v>
      </c>
      <c r="Q11" s="620" t="s">
        <v>668</v>
      </c>
      <c r="R11" s="620" t="s">
        <v>739</v>
      </c>
      <c r="S11" s="621" t="s">
        <v>738</v>
      </c>
      <c r="T11" s="620" t="s">
        <v>737</v>
      </c>
    </row>
    <row r="12" spans="1:20" ht="15.75" customHeight="1">
      <c r="A12" s="297"/>
      <c r="B12" s="256"/>
      <c r="C12" s="308"/>
      <c r="D12" s="308"/>
      <c r="E12" s="308"/>
      <c r="F12" s="308"/>
      <c r="G12" s="619" t="s">
        <v>736</v>
      </c>
      <c r="H12" s="308"/>
      <c r="I12" s="308"/>
      <c r="J12" s="308"/>
      <c r="K12" s="618"/>
      <c r="L12" s="499" t="s">
        <v>736</v>
      </c>
      <c r="M12" s="499" t="s">
        <v>736</v>
      </c>
      <c r="N12" s="618"/>
      <c r="O12" s="618"/>
      <c r="P12" s="309"/>
      <c r="Q12" s="308"/>
      <c r="R12" s="288"/>
      <c r="S12" s="618"/>
      <c r="T12" s="497" t="s">
        <v>736</v>
      </c>
    </row>
    <row r="13" spans="1:20" ht="15.75" customHeight="1">
      <c r="A13" s="307"/>
      <c r="B13" s="256"/>
      <c r="C13" s="364"/>
      <c r="D13" s="308"/>
      <c r="E13" s="308"/>
      <c r="F13" s="364"/>
      <c r="G13" s="426"/>
      <c r="H13" s="308"/>
      <c r="I13" s="308"/>
      <c r="J13" s="364"/>
      <c r="K13" s="618"/>
      <c r="L13" s="364"/>
      <c r="M13" s="364"/>
      <c r="N13" s="618"/>
      <c r="O13" s="618"/>
      <c r="P13" s="289"/>
      <c r="Q13" s="364"/>
      <c r="R13" s="288"/>
      <c r="S13" s="618"/>
      <c r="T13" s="297"/>
    </row>
    <row r="14" spans="1:21" s="594" customFormat="1" ht="19.5">
      <c r="A14" s="485" t="s">
        <v>663</v>
      </c>
      <c r="B14" s="617" t="s">
        <v>256</v>
      </c>
      <c r="C14" s="616">
        <f>SUM(C16:C27)</f>
        <v>19.0619715</v>
      </c>
      <c r="D14" s="614">
        <f>SUM(D16:D27)</f>
        <v>0</v>
      </c>
      <c r="E14" s="614">
        <f>SUM(E16:E27)</f>
        <v>0</v>
      </c>
      <c r="F14" s="614">
        <f>SUM(F16:F27)</f>
        <v>0</v>
      </c>
      <c r="G14" s="275">
        <f>SUM(G16:G27)</f>
        <v>0</v>
      </c>
      <c r="H14" s="615" t="s">
        <v>17</v>
      </c>
      <c r="I14" s="615" t="s">
        <v>17</v>
      </c>
      <c r="J14" s="614">
        <f aca="true" t="shared" si="0" ref="J14:T14">SUM(J16:J27)</f>
        <v>0</v>
      </c>
      <c r="K14" s="614">
        <f t="shared" si="0"/>
        <v>0</v>
      </c>
      <c r="L14" s="614">
        <f t="shared" si="0"/>
        <v>0</v>
      </c>
      <c r="M14" s="614">
        <f t="shared" si="0"/>
        <v>0</v>
      </c>
      <c r="N14" s="614">
        <f t="shared" si="0"/>
        <v>0</v>
      </c>
      <c r="O14" s="614">
        <f t="shared" si="0"/>
        <v>0</v>
      </c>
      <c r="P14" s="614">
        <f t="shared" si="0"/>
        <v>19.0619715</v>
      </c>
      <c r="Q14" s="614">
        <f t="shared" si="0"/>
        <v>3.7507444000000003</v>
      </c>
      <c r="R14" s="614">
        <f t="shared" si="0"/>
        <v>0</v>
      </c>
      <c r="S14" s="614">
        <f t="shared" si="0"/>
        <v>0</v>
      </c>
      <c r="T14" s="613">
        <f t="shared" si="0"/>
        <v>0</v>
      </c>
      <c r="U14"/>
    </row>
    <row r="15" spans="1:20" ht="15.75" customHeight="1">
      <c r="A15" s="307"/>
      <c r="B15" s="256"/>
      <c r="C15" s="555"/>
      <c r="D15" s="535"/>
      <c r="E15" s="535"/>
      <c r="F15" s="555"/>
      <c r="G15" s="554"/>
      <c r="H15" s="371" t="s">
        <v>17</v>
      </c>
      <c r="I15" s="371" t="s">
        <v>17</v>
      </c>
      <c r="J15" s="555"/>
      <c r="K15" s="288"/>
      <c r="L15" s="555"/>
      <c r="M15" s="555"/>
      <c r="N15" s="288"/>
      <c r="O15" s="288"/>
      <c r="P15" s="612"/>
      <c r="Q15" s="555"/>
      <c r="R15" s="288"/>
      <c r="S15" s="288"/>
      <c r="T15" s="557"/>
    </row>
    <row r="16" spans="1:20" ht="15.75" customHeight="1">
      <c r="A16" s="313" t="s">
        <v>662</v>
      </c>
      <c r="B16" s="415" t="s">
        <v>661</v>
      </c>
      <c r="C16" s="552">
        <v>0.423358</v>
      </c>
      <c r="D16" s="552"/>
      <c r="E16" s="552"/>
      <c r="F16" s="552"/>
      <c r="G16" s="549"/>
      <c r="H16" s="374" t="s">
        <v>17</v>
      </c>
      <c r="I16" s="374" t="s">
        <v>17</v>
      </c>
      <c r="J16" s="552"/>
      <c r="K16" s="285"/>
      <c r="L16" s="552"/>
      <c r="M16" s="552"/>
      <c r="N16" s="285"/>
      <c r="O16" s="285"/>
      <c r="P16" s="286">
        <v>0.423358</v>
      </c>
      <c r="Q16" s="552">
        <v>0.183176</v>
      </c>
      <c r="R16" s="285"/>
      <c r="S16" s="285"/>
      <c r="T16" s="284"/>
    </row>
    <row r="17" spans="1:21" s="307" customFormat="1" ht="15.75" customHeight="1">
      <c r="A17" s="282" t="s">
        <v>660</v>
      </c>
      <c r="B17" s="303" t="s">
        <v>659</v>
      </c>
      <c r="C17" s="552">
        <v>1.17792</v>
      </c>
      <c r="D17" s="552"/>
      <c r="E17" s="552"/>
      <c r="F17" s="552"/>
      <c r="G17" s="549"/>
      <c r="H17" s="374" t="s">
        <v>17</v>
      </c>
      <c r="I17" s="374" t="s">
        <v>17</v>
      </c>
      <c r="J17" s="285"/>
      <c r="K17" s="552"/>
      <c r="L17" s="552"/>
      <c r="M17" s="552"/>
      <c r="N17" s="552"/>
      <c r="O17" s="552"/>
      <c r="P17" s="606">
        <v>1.17792</v>
      </c>
      <c r="Q17" s="285">
        <v>0.287885</v>
      </c>
      <c r="R17" s="552"/>
      <c r="S17" s="602"/>
      <c r="T17" s="601"/>
      <c r="U17" s="235"/>
    </row>
    <row r="18" spans="1:20" ht="15.75" customHeight="1">
      <c r="A18" s="313" t="s">
        <v>658</v>
      </c>
      <c r="B18" s="415" t="s">
        <v>657</v>
      </c>
      <c r="C18" s="552">
        <v>3.16684</v>
      </c>
      <c r="D18" s="552"/>
      <c r="E18" s="552"/>
      <c r="F18" s="552"/>
      <c r="G18" s="549"/>
      <c r="H18" s="374" t="s">
        <v>17</v>
      </c>
      <c r="I18" s="374" t="s">
        <v>17</v>
      </c>
      <c r="J18" s="552"/>
      <c r="K18" s="285"/>
      <c r="L18" s="552"/>
      <c r="M18" s="552"/>
      <c r="N18" s="285"/>
      <c r="O18" s="285"/>
      <c r="P18" s="286">
        <v>3.16684</v>
      </c>
      <c r="Q18" s="552">
        <v>0.612711</v>
      </c>
      <c r="R18" s="285"/>
      <c r="S18" s="285"/>
      <c r="T18" s="284"/>
    </row>
    <row r="19" spans="1:20" ht="15.75" customHeight="1">
      <c r="A19" s="611" t="s">
        <v>656</v>
      </c>
      <c r="B19" s="610" t="s">
        <v>655</v>
      </c>
      <c r="C19" s="609">
        <v>2.26145</v>
      </c>
      <c r="D19" s="609"/>
      <c r="E19" s="609"/>
      <c r="F19" s="609"/>
      <c r="G19" s="549"/>
      <c r="H19" s="483" t="s">
        <v>17</v>
      </c>
      <c r="I19" s="483" t="s">
        <v>17</v>
      </c>
      <c r="J19" s="609"/>
      <c r="K19" s="608"/>
      <c r="L19" s="609"/>
      <c r="M19" s="609"/>
      <c r="N19" s="608"/>
      <c r="O19" s="608"/>
      <c r="P19" s="608">
        <v>2.26145</v>
      </c>
      <c r="Q19" s="609">
        <v>1.24549</v>
      </c>
      <c r="R19" s="608"/>
      <c r="S19" s="608"/>
      <c r="T19" s="607"/>
    </row>
    <row r="20" spans="1:20" ht="15.75" customHeight="1">
      <c r="A20" s="313" t="s">
        <v>654</v>
      </c>
      <c r="B20" s="415" t="s">
        <v>653</v>
      </c>
      <c r="C20" s="552">
        <v>0.188248</v>
      </c>
      <c r="D20" s="552"/>
      <c r="E20" s="552"/>
      <c r="F20" s="552"/>
      <c r="G20" s="549"/>
      <c r="H20" s="374" t="s">
        <v>17</v>
      </c>
      <c r="I20" s="374" t="s">
        <v>17</v>
      </c>
      <c r="J20" s="552"/>
      <c r="K20" s="285"/>
      <c r="L20" s="552"/>
      <c r="M20" s="552"/>
      <c r="N20" s="285"/>
      <c r="O20" s="285"/>
      <c r="P20" s="286">
        <v>0.188248</v>
      </c>
      <c r="Q20" s="552">
        <v>0.13893</v>
      </c>
      <c r="R20" s="285"/>
      <c r="S20" s="285"/>
      <c r="T20" s="284"/>
    </row>
    <row r="21" spans="1:20" ht="15.75" customHeight="1">
      <c r="A21" s="282" t="s">
        <v>652</v>
      </c>
      <c r="B21" s="303" t="s">
        <v>651</v>
      </c>
      <c r="C21" s="552">
        <v>4.87997</v>
      </c>
      <c r="D21" s="552"/>
      <c r="E21" s="552"/>
      <c r="F21" s="552"/>
      <c r="G21" s="549"/>
      <c r="H21" s="374" t="s">
        <v>17</v>
      </c>
      <c r="I21" s="374" t="s">
        <v>17</v>
      </c>
      <c r="J21" s="285"/>
      <c r="K21" s="552"/>
      <c r="L21" s="552"/>
      <c r="M21" s="552"/>
      <c r="N21" s="552"/>
      <c r="O21" s="552"/>
      <c r="P21" s="606">
        <v>4.87997</v>
      </c>
      <c r="Q21" s="285">
        <v>0.51255</v>
      </c>
      <c r="R21" s="552"/>
      <c r="S21" s="602"/>
      <c r="T21" s="601"/>
    </row>
    <row r="22" spans="1:20" ht="15.75" customHeight="1">
      <c r="A22" s="313" t="s">
        <v>650</v>
      </c>
      <c r="B22" s="415" t="s">
        <v>649</v>
      </c>
      <c r="C22" s="552">
        <v>0.0990995</v>
      </c>
      <c r="D22" s="552"/>
      <c r="E22" s="552"/>
      <c r="F22" s="552"/>
      <c r="G22" s="549"/>
      <c r="H22" s="374" t="s">
        <v>17</v>
      </c>
      <c r="I22" s="374" t="s">
        <v>17</v>
      </c>
      <c r="J22" s="552"/>
      <c r="K22" s="285"/>
      <c r="L22" s="552"/>
      <c r="M22" s="552"/>
      <c r="N22" s="285"/>
      <c r="O22" s="285"/>
      <c r="P22" s="286">
        <v>0.0990995</v>
      </c>
      <c r="Q22" s="552">
        <v>0.0863041</v>
      </c>
      <c r="R22" s="285"/>
      <c r="S22" s="285"/>
      <c r="T22" s="284"/>
    </row>
    <row r="23" spans="1:20" ht="15.75" customHeight="1">
      <c r="A23" s="313" t="s">
        <v>648</v>
      </c>
      <c r="B23" s="415" t="s">
        <v>647</v>
      </c>
      <c r="C23" s="552">
        <v>2.37933</v>
      </c>
      <c r="D23" s="552"/>
      <c r="E23" s="552"/>
      <c r="F23" s="552"/>
      <c r="G23" s="549"/>
      <c r="H23" s="374" t="s">
        <v>17</v>
      </c>
      <c r="I23" s="374" t="s">
        <v>17</v>
      </c>
      <c r="J23" s="552"/>
      <c r="K23" s="285"/>
      <c r="L23" s="552"/>
      <c r="M23" s="552"/>
      <c r="N23" s="285"/>
      <c r="O23" s="285"/>
      <c r="P23" s="286">
        <v>2.37933</v>
      </c>
      <c r="Q23" s="552">
        <v>0.380077</v>
      </c>
      <c r="R23" s="285"/>
      <c r="S23" s="285"/>
      <c r="T23" s="284"/>
    </row>
    <row r="24" spans="1:20" ht="15.75" customHeight="1">
      <c r="A24" s="313" t="s">
        <v>646</v>
      </c>
      <c r="B24" s="415" t="s">
        <v>645</v>
      </c>
      <c r="C24" s="552">
        <v>0.148199</v>
      </c>
      <c r="D24" s="552"/>
      <c r="E24" s="552"/>
      <c r="F24" s="552"/>
      <c r="G24" s="549"/>
      <c r="H24" s="374" t="s">
        <v>17</v>
      </c>
      <c r="I24" s="374" t="s">
        <v>17</v>
      </c>
      <c r="J24" s="552"/>
      <c r="K24" s="285"/>
      <c r="L24" s="552"/>
      <c r="M24" s="552"/>
      <c r="N24" s="285"/>
      <c r="O24" s="285"/>
      <c r="P24" s="286">
        <v>0.148199</v>
      </c>
      <c r="Q24" s="552"/>
      <c r="R24" s="285"/>
      <c r="S24" s="285"/>
      <c r="T24" s="284"/>
    </row>
    <row r="25" spans="1:21" s="307" customFormat="1" ht="15.75" customHeight="1">
      <c r="A25" s="282" t="s">
        <v>644</v>
      </c>
      <c r="B25" s="303" t="s">
        <v>643</v>
      </c>
      <c r="C25" s="552">
        <v>2.54112</v>
      </c>
      <c r="D25" s="552"/>
      <c r="E25" s="552"/>
      <c r="F25" s="552"/>
      <c r="G25" s="549"/>
      <c r="H25" s="374" t="s">
        <v>17</v>
      </c>
      <c r="I25" s="374" t="s">
        <v>17</v>
      </c>
      <c r="J25" s="285"/>
      <c r="K25" s="552"/>
      <c r="L25" s="552"/>
      <c r="M25" s="552"/>
      <c r="N25" s="552"/>
      <c r="O25" s="552"/>
      <c r="P25" s="606">
        <v>2.54112</v>
      </c>
      <c r="Q25" s="285">
        <v>0.0552373</v>
      </c>
      <c r="R25" s="552"/>
      <c r="S25" s="602"/>
      <c r="T25" s="601"/>
      <c r="U25" s="235"/>
    </row>
    <row r="26" spans="1:20" ht="15.75" customHeight="1">
      <c r="A26" s="313" t="s">
        <v>735</v>
      </c>
      <c r="B26" s="415" t="s">
        <v>641</v>
      </c>
      <c r="C26" s="552">
        <v>0.301357</v>
      </c>
      <c r="D26" s="552"/>
      <c r="E26" s="552"/>
      <c r="F26" s="552"/>
      <c r="G26" s="549"/>
      <c r="H26" s="374" t="s">
        <v>17</v>
      </c>
      <c r="I26" s="374" t="s">
        <v>17</v>
      </c>
      <c r="J26" s="552"/>
      <c r="K26" s="285"/>
      <c r="L26" s="552"/>
      <c r="M26" s="552"/>
      <c r="N26" s="285"/>
      <c r="O26" s="285"/>
      <c r="P26" s="286">
        <v>0.301357</v>
      </c>
      <c r="Q26" s="552">
        <v>0.248384</v>
      </c>
      <c r="R26" s="285"/>
      <c r="S26" s="285"/>
      <c r="T26" s="284"/>
    </row>
    <row r="27" spans="1:20" ht="15.75" customHeight="1">
      <c r="A27" s="313" t="s">
        <v>640</v>
      </c>
      <c r="B27" s="415" t="s">
        <v>639</v>
      </c>
      <c r="C27" s="552">
        <v>1.49508</v>
      </c>
      <c r="D27" s="552"/>
      <c r="E27" s="552"/>
      <c r="F27" s="552"/>
      <c r="G27" s="549"/>
      <c r="H27" s="374" t="s">
        <v>17</v>
      </c>
      <c r="I27" s="374" t="s">
        <v>17</v>
      </c>
      <c r="J27" s="552"/>
      <c r="K27" s="285"/>
      <c r="L27" s="552"/>
      <c r="M27" s="552"/>
      <c r="N27" s="285"/>
      <c r="O27" s="285"/>
      <c r="P27" s="286">
        <v>1.49508</v>
      </c>
      <c r="Q27" s="552"/>
      <c r="R27" s="285"/>
      <c r="S27" s="285"/>
      <c r="T27" s="284"/>
    </row>
    <row r="28" spans="1:20" ht="15.75" customHeight="1">
      <c r="A28" s="307"/>
      <c r="B28" s="418"/>
      <c r="C28" s="555"/>
      <c r="D28" s="555"/>
      <c r="E28" s="555"/>
      <c r="F28" s="555"/>
      <c r="G28" s="554"/>
      <c r="H28" s="371" t="s">
        <v>17</v>
      </c>
      <c r="I28" s="371" t="s">
        <v>17</v>
      </c>
      <c r="J28" s="555"/>
      <c r="K28" s="288"/>
      <c r="L28" s="555"/>
      <c r="M28" s="555"/>
      <c r="N28" s="288"/>
      <c r="O28" s="288"/>
      <c r="P28" s="536"/>
      <c r="Q28" s="555"/>
      <c r="R28" s="288"/>
      <c r="S28" s="288"/>
      <c r="T28" s="557"/>
    </row>
    <row r="29" spans="1:21" s="594" customFormat="1" ht="19.5">
      <c r="A29" s="370" t="s">
        <v>638</v>
      </c>
      <c r="B29" s="451"/>
      <c r="C29" s="596">
        <f>C31+C39+C92</f>
        <v>8.618667980000001</v>
      </c>
      <c r="D29" s="596">
        <f>D31+D39+D92</f>
        <v>0</v>
      </c>
      <c r="E29" s="596">
        <f>E31+E39+E92</f>
        <v>0</v>
      </c>
      <c r="F29" s="596">
        <f>F31+F39+F92</f>
        <v>0</v>
      </c>
      <c r="G29" s="274">
        <f>G31+G39+G92</f>
        <v>0</v>
      </c>
      <c r="H29" s="369" t="s">
        <v>17</v>
      </c>
      <c r="I29" s="369" t="s">
        <v>17</v>
      </c>
      <c r="J29" s="596">
        <f aca="true" t="shared" si="1" ref="J29:T29">J31+J39+J92</f>
        <v>0</v>
      </c>
      <c r="K29" s="596">
        <f t="shared" si="1"/>
        <v>0</v>
      </c>
      <c r="L29" s="596">
        <f t="shared" si="1"/>
        <v>0</v>
      </c>
      <c r="M29" s="596">
        <f t="shared" si="1"/>
        <v>0</v>
      </c>
      <c r="N29" s="596">
        <f t="shared" si="1"/>
        <v>0</v>
      </c>
      <c r="O29" s="596">
        <f t="shared" si="1"/>
        <v>0</v>
      </c>
      <c r="P29" s="598">
        <f t="shared" si="1"/>
        <v>8.618667980000001</v>
      </c>
      <c r="Q29" s="596">
        <f t="shared" si="1"/>
        <v>1.3391927499999996</v>
      </c>
      <c r="R29" s="596">
        <f t="shared" si="1"/>
        <v>0</v>
      </c>
      <c r="S29" s="596">
        <f t="shared" si="1"/>
        <v>1.98178134</v>
      </c>
      <c r="T29" s="599">
        <f t="shared" si="1"/>
        <v>0</v>
      </c>
      <c r="U29"/>
    </row>
    <row r="30" spans="1:20" ht="15.75" customHeight="1">
      <c r="A30" s="307"/>
      <c r="B30" s="418"/>
      <c r="C30" s="555"/>
      <c r="D30" s="555"/>
      <c r="E30" s="555"/>
      <c r="F30" s="555"/>
      <c r="G30" s="554"/>
      <c r="H30" s="371" t="s">
        <v>17</v>
      </c>
      <c r="I30" s="371" t="s">
        <v>17</v>
      </c>
      <c r="J30" s="555"/>
      <c r="K30" s="288"/>
      <c r="L30" s="555"/>
      <c r="M30" s="555"/>
      <c r="N30" s="288"/>
      <c r="O30" s="288"/>
      <c r="P30" s="536"/>
      <c r="Q30" s="555"/>
      <c r="R30" s="288"/>
      <c r="S30" s="288"/>
      <c r="T30" s="557"/>
    </row>
    <row r="31" spans="1:21" s="307" customFormat="1" ht="15.75" customHeight="1">
      <c r="A31" s="280" t="s">
        <v>637</v>
      </c>
      <c r="B31" s="279"/>
      <c r="C31" s="285">
        <f>SUM(C32:C37)</f>
        <v>1.5419417999999998</v>
      </c>
      <c r="D31" s="285">
        <f>SUM(D32:D37)</f>
        <v>0</v>
      </c>
      <c r="E31" s="285">
        <f>SUM(E32:E37)</f>
        <v>0</v>
      </c>
      <c r="F31" s="285">
        <f>SUM(F32:F37)</f>
        <v>0</v>
      </c>
      <c r="G31" s="274">
        <f>SUM(G32:G37)</f>
        <v>0</v>
      </c>
      <c r="H31" s="374" t="s">
        <v>17</v>
      </c>
      <c r="I31" s="374" t="s">
        <v>17</v>
      </c>
      <c r="J31" s="285">
        <f aca="true" t="shared" si="2" ref="J31:T31">SUM(J32:J37)</f>
        <v>0</v>
      </c>
      <c r="K31" s="285">
        <f t="shared" si="2"/>
        <v>0</v>
      </c>
      <c r="L31" s="285">
        <f t="shared" si="2"/>
        <v>0</v>
      </c>
      <c r="M31" s="285">
        <f t="shared" si="2"/>
        <v>0</v>
      </c>
      <c r="N31" s="285">
        <f t="shared" si="2"/>
        <v>0</v>
      </c>
      <c r="O31" s="285">
        <f t="shared" si="2"/>
        <v>0</v>
      </c>
      <c r="P31" s="286">
        <f t="shared" si="2"/>
        <v>1.5419417999999998</v>
      </c>
      <c r="Q31" s="285">
        <f t="shared" si="2"/>
        <v>0.16110428999999998</v>
      </c>
      <c r="R31" s="285">
        <f t="shared" si="2"/>
        <v>0</v>
      </c>
      <c r="S31" s="285">
        <f t="shared" si="2"/>
        <v>0.672046</v>
      </c>
      <c r="T31" s="273">
        <f t="shared" si="2"/>
        <v>0</v>
      </c>
      <c r="U31" s="235"/>
    </row>
    <row r="32" spans="1:20" ht="15.75" customHeight="1">
      <c r="A32" s="313" t="s">
        <v>636</v>
      </c>
      <c r="B32" s="279">
        <v>130</v>
      </c>
      <c r="C32" s="552">
        <v>0.281657</v>
      </c>
      <c r="D32" s="552"/>
      <c r="E32" s="552"/>
      <c r="F32" s="552"/>
      <c r="G32" s="549"/>
      <c r="H32" s="374" t="s">
        <v>17</v>
      </c>
      <c r="I32" s="374" t="s">
        <v>17</v>
      </c>
      <c r="J32" s="552"/>
      <c r="K32" s="285"/>
      <c r="L32" s="552"/>
      <c r="M32" s="552"/>
      <c r="N32" s="285"/>
      <c r="O32" s="285"/>
      <c r="P32" s="286">
        <v>0.281657</v>
      </c>
      <c r="Q32" s="552">
        <v>0.00893629</v>
      </c>
      <c r="R32" s="285"/>
      <c r="S32" s="285"/>
      <c r="T32" s="284"/>
    </row>
    <row r="33" spans="1:20" ht="15.75" customHeight="1">
      <c r="A33" s="313" t="s">
        <v>635</v>
      </c>
      <c r="B33" s="279">
        <v>142</v>
      </c>
      <c r="C33" s="552">
        <v>0.373425</v>
      </c>
      <c r="D33" s="552"/>
      <c r="E33" s="552"/>
      <c r="F33" s="552"/>
      <c r="G33" s="549"/>
      <c r="H33" s="374" t="s">
        <v>17</v>
      </c>
      <c r="I33" s="374" t="s">
        <v>17</v>
      </c>
      <c r="J33" s="552"/>
      <c r="K33" s="285"/>
      <c r="L33" s="552"/>
      <c r="M33" s="552"/>
      <c r="N33" s="285"/>
      <c r="O33" s="285"/>
      <c r="P33" s="286">
        <v>0.373425</v>
      </c>
      <c r="Q33" s="552">
        <v>0.152168</v>
      </c>
      <c r="R33" s="285"/>
      <c r="S33" s="285"/>
      <c r="T33" s="284"/>
    </row>
    <row r="34" spans="1:21" s="307" customFormat="1" ht="15.75" customHeight="1">
      <c r="A34" s="313" t="s">
        <v>634</v>
      </c>
      <c r="B34" s="279">
        <v>133</v>
      </c>
      <c r="C34" s="552">
        <v>0.795669</v>
      </c>
      <c r="D34" s="552"/>
      <c r="E34" s="552"/>
      <c r="F34" s="552"/>
      <c r="G34" s="549"/>
      <c r="H34" s="374" t="s">
        <v>17</v>
      </c>
      <c r="I34" s="374" t="s">
        <v>17</v>
      </c>
      <c r="J34" s="552"/>
      <c r="K34" s="285"/>
      <c r="L34" s="552"/>
      <c r="M34" s="552"/>
      <c r="N34" s="285"/>
      <c r="O34" s="285"/>
      <c r="P34" s="286">
        <v>0.795669</v>
      </c>
      <c r="Q34" s="552"/>
      <c r="R34" s="285"/>
      <c r="S34" s="285">
        <v>0.672046</v>
      </c>
      <c r="T34" s="284"/>
      <c r="U34" s="235"/>
    </row>
    <row r="35" spans="1:20" ht="15.75" customHeight="1">
      <c r="A35" s="313" t="s">
        <v>633</v>
      </c>
      <c r="B35" s="279">
        <v>136</v>
      </c>
      <c r="C35" s="552">
        <v>0.0298043</v>
      </c>
      <c r="D35" s="552"/>
      <c r="E35" s="552"/>
      <c r="F35" s="552"/>
      <c r="G35" s="549"/>
      <c r="H35" s="374" t="s">
        <v>17</v>
      </c>
      <c r="I35" s="374" t="s">
        <v>17</v>
      </c>
      <c r="J35" s="552"/>
      <c r="K35" s="285"/>
      <c r="L35" s="552"/>
      <c r="M35" s="552"/>
      <c r="N35" s="285"/>
      <c r="O35" s="285"/>
      <c r="P35" s="286">
        <v>0.0298043</v>
      </c>
      <c r="Q35" s="552"/>
      <c r="R35" s="285"/>
      <c r="S35" s="285"/>
      <c r="T35" s="284"/>
    </row>
    <row r="36" spans="1:20" ht="15.75" customHeight="1">
      <c r="A36" s="313" t="s">
        <v>632</v>
      </c>
      <c r="B36" s="279">
        <v>139</v>
      </c>
      <c r="C36" s="552">
        <v>0.0613865</v>
      </c>
      <c r="D36" s="552"/>
      <c r="E36" s="552"/>
      <c r="F36" s="552"/>
      <c r="G36" s="549"/>
      <c r="H36" s="374" t="s">
        <v>17</v>
      </c>
      <c r="I36" s="374" t="s">
        <v>17</v>
      </c>
      <c r="J36" s="552"/>
      <c r="K36" s="285"/>
      <c r="L36" s="552"/>
      <c r="M36" s="552"/>
      <c r="N36" s="285"/>
      <c r="O36" s="285"/>
      <c r="P36" s="286">
        <v>0.0613865</v>
      </c>
      <c r="Q36" s="552"/>
      <c r="R36" s="285"/>
      <c r="S36" s="285"/>
      <c r="T36" s="284"/>
    </row>
    <row r="37" spans="1:20" ht="15.75" customHeight="1">
      <c r="A37" s="313" t="s">
        <v>631</v>
      </c>
      <c r="B37" s="279">
        <v>189</v>
      </c>
      <c r="C37" s="552"/>
      <c r="D37" s="552"/>
      <c r="E37" s="552"/>
      <c r="F37" s="552"/>
      <c r="G37" s="549"/>
      <c r="H37" s="374" t="s">
        <v>17</v>
      </c>
      <c r="I37" s="374" t="s">
        <v>17</v>
      </c>
      <c r="J37" s="552"/>
      <c r="K37" s="285"/>
      <c r="L37" s="552"/>
      <c r="M37" s="552"/>
      <c r="N37" s="285"/>
      <c r="O37" s="285"/>
      <c r="P37" s="286"/>
      <c r="Q37" s="552"/>
      <c r="R37" s="285"/>
      <c r="S37" s="285"/>
      <c r="T37" s="284"/>
    </row>
    <row r="38" spans="1:20" ht="15.75" customHeight="1">
      <c r="A38" s="339" t="s">
        <v>630</v>
      </c>
      <c r="B38" s="418" t="s">
        <v>256</v>
      </c>
      <c r="C38" s="555"/>
      <c r="D38" s="555"/>
      <c r="E38" s="555"/>
      <c r="F38" s="555"/>
      <c r="G38" s="554"/>
      <c r="H38" s="371" t="s">
        <v>17</v>
      </c>
      <c r="I38" s="371" t="s">
        <v>17</v>
      </c>
      <c r="J38" s="555"/>
      <c r="K38" s="288"/>
      <c r="L38" s="555"/>
      <c r="M38" s="555"/>
      <c r="N38" s="288"/>
      <c r="O38" s="288"/>
      <c r="P38" s="536"/>
      <c r="Q38" s="555"/>
      <c r="R38" s="288"/>
      <c r="S38" s="288"/>
      <c r="T38" s="557"/>
    </row>
    <row r="39" spans="1:21" s="307" customFormat="1" ht="15.75" customHeight="1">
      <c r="A39" s="280" t="s">
        <v>629</v>
      </c>
      <c r="B39" s="279" t="s">
        <v>256</v>
      </c>
      <c r="C39" s="285">
        <f>SUM(C40:C90)</f>
        <v>7.072119840000001</v>
      </c>
      <c r="D39" s="285">
        <f>SUM(D40:D90)</f>
        <v>0</v>
      </c>
      <c r="E39" s="285">
        <f>SUM(E40:E90)</f>
        <v>0</v>
      </c>
      <c r="F39" s="285">
        <f>SUM(F40:F90)</f>
        <v>0</v>
      </c>
      <c r="G39" s="274">
        <f>SUM(G40:G90)</f>
        <v>0</v>
      </c>
      <c r="H39" s="374" t="s">
        <v>17</v>
      </c>
      <c r="I39" s="374" t="s">
        <v>17</v>
      </c>
      <c r="J39" s="285">
        <f aca="true" t="shared" si="3" ref="J39:T39">SUM(J40:J90)</f>
        <v>0</v>
      </c>
      <c r="K39" s="285">
        <f t="shared" si="3"/>
        <v>0</v>
      </c>
      <c r="L39" s="285">
        <f t="shared" si="3"/>
        <v>0</v>
      </c>
      <c r="M39" s="285">
        <f t="shared" si="3"/>
        <v>0</v>
      </c>
      <c r="N39" s="285">
        <f t="shared" si="3"/>
        <v>0</v>
      </c>
      <c r="O39" s="285">
        <f t="shared" si="3"/>
        <v>0</v>
      </c>
      <c r="P39" s="286">
        <f t="shared" si="3"/>
        <v>7.072119840000001</v>
      </c>
      <c r="Q39" s="285">
        <f t="shared" si="3"/>
        <v>1.1780884599999997</v>
      </c>
      <c r="R39" s="285">
        <f t="shared" si="3"/>
        <v>0</v>
      </c>
      <c r="S39" s="285">
        <f t="shared" si="3"/>
        <v>1.305129</v>
      </c>
      <c r="T39" s="273">
        <f t="shared" si="3"/>
        <v>0</v>
      </c>
      <c r="U39" s="235"/>
    </row>
    <row r="40" spans="1:20" ht="15.75" customHeight="1">
      <c r="A40" s="313" t="s">
        <v>628</v>
      </c>
      <c r="B40" s="279">
        <v>225</v>
      </c>
      <c r="C40" s="552">
        <v>0.456872</v>
      </c>
      <c r="D40" s="552"/>
      <c r="E40" s="552"/>
      <c r="F40" s="552"/>
      <c r="G40" s="549"/>
      <c r="H40" s="374" t="s">
        <v>17</v>
      </c>
      <c r="I40" s="374" t="s">
        <v>17</v>
      </c>
      <c r="J40" s="552"/>
      <c r="K40" s="285"/>
      <c r="L40" s="552"/>
      <c r="M40" s="552"/>
      <c r="N40" s="285"/>
      <c r="O40" s="285"/>
      <c r="P40" s="286">
        <v>0.456872</v>
      </c>
      <c r="Q40" s="552">
        <v>0.117986</v>
      </c>
      <c r="R40" s="285"/>
      <c r="S40" s="285"/>
      <c r="T40" s="284"/>
    </row>
    <row r="41" spans="1:20" ht="15.75" customHeight="1">
      <c r="A41" s="313" t="s">
        <v>627</v>
      </c>
      <c r="B41" s="279">
        <v>236</v>
      </c>
      <c r="C41" s="552">
        <v>0.0220318</v>
      </c>
      <c r="D41" s="552"/>
      <c r="E41" s="552"/>
      <c r="F41" s="552"/>
      <c r="G41" s="549"/>
      <c r="H41" s="374" t="s">
        <v>17</v>
      </c>
      <c r="I41" s="374" t="s">
        <v>17</v>
      </c>
      <c r="J41" s="552"/>
      <c r="K41" s="285"/>
      <c r="L41" s="552"/>
      <c r="M41" s="552"/>
      <c r="N41" s="285"/>
      <c r="O41" s="285"/>
      <c r="P41" s="286">
        <v>0.0220318</v>
      </c>
      <c r="Q41" s="552">
        <v>0.0220318</v>
      </c>
      <c r="R41" s="285"/>
      <c r="S41" s="285"/>
      <c r="T41" s="284"/>
    </row>
    <row r="42" spans="1:20" ht="15.75" customHeight="1">
      <c r="A42" s="313" t="s">
        <v>626</v>
      </c>
      <c r="B42" s="279">
        <v>227</v>
      </c>
      <c r="C42" s="552"/>
      <c r="D42" s="552"/>
      <c r="E42" s="552"/>
      <c r="F42" s="552"/>
      <c r="G42" s="549"/>
      <c r="H42" s="374" t="s">
        <v>17</v>
      </c>
      <c r="I42" s="374" t="s">
        <v>17</v>
      </c>
      <c r="J42" s="552"/>
      <c r="K42" s="285"/>
      <c r="L42" s="552"/>
      <c r="M42" s="552"/>
      <c r="N42" s="285"/>
      <c r="O42" s="285"/>
      <c r="P42" s="286"/>
      <c r="Q42" s="552"/>
      <c r="R42" s="285"/>
      <c r="S42" s="285"/>
      <c r="T42" s="284"/>
    </row>
    <row r="43" spans="1:20" ht="15.75" customHeight="1">
      <c r="A43" s="313" t="s">
        <v>625</v>
      </c>
      <c r="B43" s="279">
        <v>287</v>
      </c>
      <c r="C43" s="552"/>
      <c r="D43" s="552"/>
      <c r="E43" s="552"/>
      <c r="F43" s="552"/>
      <c r="G43" s="549"/>
      <c r="H43" s="374" t="s">
        <v>17</v>
      </c>
      <c r="I43" s="374" t="s">
        <v>17</v>
      </c>
      <c r="J43" s="552"/>
      <c r="K43" s="285"/>
      <c r="L43" s="552"/>
      <c r="M43" s="552"/>
      <c r="N43" s="285"/>
      <c r="O43" s="285"/>
      <c r="P43" s="286"/>
      <c r="Q43" s="552"/>
      <c r="R43" s="285"/>
      <c r="S43" s="285"/>
      <c r="T43" s="284"/>
    </row>
    <row r="44" spans="1:20" ht="15.75" customHeight="1">
      <c r="A44" s="313" t="s">
        <v>624</v>
      </c>
      <c r="B44" s="279">
        <v>228</v>
      </c>
      <c r="C44" s="552"/>
      <c r="D44" s="552"/>
      <c r="E44" s="552"/>
      <c r="F44" s="552"/>
      <c r="G44" s="549"/>
      <c r="H44" s="374" t="s">
        <v>17</v>
      </c>
      <c r="I44" s="374" t="s">
        <v>17</v>
      </c>
      <c r="J44" s="552"/>
      <c r="K44" s="285"/>
      <c r="L44" s="552"/>
      <c r="M44" s="552"/>
      <c r="N44" s="285"/>
      <c r="O44" s="285"/>
      <c r="P44" s="286"/>
      <c r="Q44" s="552"/>
      <c r="R44" s="285"/>
      <c r="S44" s="285"/>
      <c r="T44" s="284"/>
    </row>
    <row r="45" spans="1:20" ht="15.75" customHeight="1">
      <c r="A45" s="313" t="s">
        <v>623</v>
      </c>
      <c r="B45" s="279">
        <v>229</v>
      </c>
      <c r="C45" s="552">
        <v>0.0426133</v>
      </c>
      <c r="D45" s="552"/>
      <c r="E45" s="552"/>
      <c r="F45" s="552"/>
      <c r="G45" s="549"/>
      <c r="H45" s="374" t="s">
        <v>17</v>
      </c>
      <c r="I45" s="374" t="s">
        <v>17</v>
      </c>
      <c r="J45" s="552"/>
      <c r="K45" s="285"/>
      <c r="L45" s="552"/>
      <c r="M45" s="552"/>
      <c r="N45" s="285"/>
      <c r="O45" s="285"/>
      <c r="P45" s="286">
        <v>0.0426133</v>
      </c>
      <c r="Q45" s="552"/>
      <c r="R45" s="285"/>
      <c r="S45" s="285"/>
      <c r="T45" s="284"/>
    </row>
    <row r="46" spans="1:20" ht="15.75" customHeight="1">
      <c r="A46" s="313" t="s">
        <v>622</v>
      </c>
      <c r="B46" s="279">
        <v>230</v>
      </c>
      <c r="C46" s="552">
        <v>0.00799471</v>
      </c>
      <c r="D46" s="552"/>
      <c r="E46" s="552"/>
      <c r="F46" s="552"/>
      <c r="G46" s="549"/>
      <c r="H46" s="374" t="s">
        <v>17</v>
      </c>
      <c r="I46" s="374" t="s">
        <v>17</v>
      </c>
      <c r="J46" s="552"/>
      <c r="K46" s="285"/>
      <c r="L46" s="552"/>
      <c r="M46" s="552"/>
      <c r="N46" s="285"/>
      <c r="O46" s="285"/>
      <c r="P46" s="286">
        <v>0.00799471</v>
      </c>
      <c r="Q46" s="552">
        <v>0.00287656</v>
      </c>
      <c r="R46" s="285"/>
      <c r="S46" s="285"/>
      <c r="T46" s="284"/>
    </row>
    <row r="47" spans="1:20" ht="15.75" customHeight="1">
      <c r="A47" s="313" t="s">
        <v>621</v>
      </c>
      <c r="B47" s="279">
        <v>231</v>
      </c>
      <c r="C47" s="552"/>
      <c r="D47" s="552"/>
      <c r="E47" s="552"/>
      <c r="F47" s="552"/>
      <c r="G47" s="549"/>
      <c r="H47" s="374" t="s">
        <v>17</v>
      </c>
      <c r="I47" s="374" t="s">
        <v>17</v>
      </c>
      <c r="J47" s="552"/>
      <c r="K47" s="285"/>
      <c r="L47" s="552"/>
      <c r="M47" s="552"/>
      <c r="N47" s="285"/>
      <c r="O47" s="285"/>
      <c r="P47" s="286"/>
      <c r="Q47" s="552"/>
      <c r="R47" s="285"/>
      <c r="S47" s="285"/>
      <c r="T47" s="284"/>
    </row>
    <row r="48" spans="1:20" ht="15.75" customHeight="1">
      <c r="A48" s="313" t="s">
        <v>620</v>
      </c>
      <c r="B48" s="279">
        <v>232</v>
      </c>
      <c r="C48" s="552"/>
      <c r="D48" s="552"/>
      <c r="E48" s="552"/>
      <c r="F48" s="552"/>
      <c r="G48" s="549"/>
      <c r="H48" s="374" t="s">
        <v>17</v>
      </c>
      <c r="I48" s="374" t="s">
        <v>17</v>
      </c>
      <c r="J48" s="552"/>
      <c r="K48" s="285"/>
      <c r="L48" s="552"/>
      <c r="M48" s="552"/>
      <c r="N48" s="285"/>
      <c r="O48" s="285"/>
      <c r="P48" s="286"/>
      <c r="Q48" s="552"/>
      <c r="R48" s="285"/>
      <c r="S48" s="285"/>
      <c r="T48" s="284"/>
    </row>
    <row r="49" spans="1:20" ht="15.75" customHeight="1">
      <c r="A49" s="313" t="s">
        <v>619</v>
      </c>
      <c r="B49" s="279">
        <v>233</v>
      </c>
      <c r="C49" s="552"/>
      <c r="D49" s="552"/>
      <c r="E49" s="552"/>
      <c r="F49" s="552"/>
      <c r="G49" s="549"/>
      <c r="H49" s="374" t="s">
        <v>17</v>
      </c>
      <c r="I49" s="374" t="s">
        <v>17</v>
      </c>
      <c r="J49" s="552"/>
      <c r="K49" s="285"/>
      <c r="L49" s="552"/>
      <c r="M49" s="552"/>
      <c r="N49" s="285"/>
      <c r="O49" s="285"/>
      <c r="P49" s="286"/>
      <c r="Q49" s="552"/>
      <c r="R49" s="285"/>
      <c r="S49" s="285"/>
      <c r="T49" s="284"/>
    </row>
    <row r="50" spans="1:20" ht="15.75" customHeight="1">
      <c r="A50" s="313" t="s">
        <v>618</v>
      </c>
      <c r="B50" s="279">
        <v>235</v>
      </c>
      <c r="C50" s="552">
        <v>0.344139</v>
      </c>
      <c r="D50" s="552"/>
      <c r="E50" s="552"/>
      <c r="F50" s="552"/>
      <c r="G50" s="549"/>
      <c r="H50" s="374" t="s">
        <v>17</v>
      </c>
      <c r="I50" s="374" t="s">
        <v>17</v>
      </c>
      <c r="J50" s="552"/>
      <c r="K50" s="285"/>
      <c r="L50" s="552"/>
      <c r="M50" s="552"/>
      <c r="N50" s="285"/>
      <c r="O50" s="285"/>
      <c r="P50" s="286">
        <v>0.344139</v>
      </c>
      <c r="Q50" s="552"/>
      <c r="R50" s="285"/>
      <c r="S50" s="285">
        <v>0.307089</v>
      </c>
      <c r="T50" s="284"/>
    </row>
    <row r="51" spans="1:20" ht="15.75" customHeight="1">
      <c r="A51" s="313" t="s">
        <v>617</v>
      </c>
      <c r="B51" s="279">
        <v>234</v>
      </c>
      <c r="C51" s="552">
        <v>0.0370497</v>
      </c>
      <c r="D51" s="552"/>
      <c r="E51" s="552"/>
      <c r="F51" s="552"/>
      <c r="G51" s="549"/>
      <c r="H51" s="374" t="s">
        <v>17</v>
      </c>
      <c r="I51" s="374" t="s">
        <v>17</v>
      </c>
      <c r="J51" s="552"/>
      <c r="K51" s="285"/>
      <c r="L51" s="552"/>
      <c r="M51" s="552"/>
      <c r="N51" s="285"/>
      <c r="O51" s="285"/>
      <c r="P51" s="286">
        <v>0.0370497</v>
      </c>
      <c r="Q51" s="552"/>
      <c r="R51" s="285"/>
      <c r="S51" s="285"/>
      <c r="T51" s="284"/>
    </row>
    <row r="52" spans="1:20" ht="15.75" customHeight="1">
      <c r="A52" s="313" t="s">
        <v>616</v>
      </c>
      <c r="B52" s="279">
        <v>247</v>
      </c>
      <c r="C52" s="552">
        <v>0.0123499</v>
      </c>
      <c r="D52" s="552"/>
      <c r="E52" s="552"/>
      <c r="F52" s="552"/>
      <c r="G52" s="549"/>
      <c r="H52" s="374" t="s">
        <v>17</v>
      </c>
      <c r="I52" s="374" t="s">
        <v>17</v>
      </c>
      <c r="J52" s="552"/>
      <c r="K52" s="285"/>
      <c r="L52" s="552"/>
      <c r="M52" s="552"/>
      <c r="N52" s="285"/>
      <c r="O52" s="285"/>
      <c r="P52" s="286">
        <v>0.0123499</v>
      </c>
      <c r="Q52" s="552"/>
      <c r="R52" s="285"/>
      <c r="S52" s="285"/>
      <c r="T52" s="284"/>
    </row>
    <row r="53" spans="1:20" ht="15.75" customHeight="1">
      <c r="A53" s="313" t="s">
        <v>615</v>
      </c>
      <c r="B53" s="279">
        <v>274</v>
      </c>
      <c r="C53" s="552"/>
      <c r="D53" s="552"/>
      <c r="E53" s="552"/>
      <c r="F53" s="552"/>
      <c r="G53" s="549"/>
      <c r="H53" s="374" t="s">
        <v>17</v>
      </c>
      <c r="I53" s="374" t="s">
        <v>17</v>
      </c>
      <c r="J53" s="552"/>
      <c r="K53" s="285"/>
      <c r="L53" s="552"/>
      <c r="M53" s="552"/>
      <c r="N53" s="285"/>
      <c r="O53" s="285"/>
      <c r="P53" s="286"/>
      <c r="Q53" s="552"/>
      <c r="R53" s="285"/>
      <c r="S53" s="285"/>
      <c r="T53" s="284"/>
    </row>
    <row r="54" spans="1:20" ht="15.75" customHeight="1">
      <c r="A54" s="313" t="s">
        <v>614</v>
      </c>
      <c r="B54" s="279">
        <v>245</v>
      </c>
      <c r="C54" s="552"/>
      <c r="D54" s="552"/>
      <c r="E54" s="552"/>
      <c r="F54" s="552"/>
      <c r="G54" s="549"/>
      <c r="H54" s="374" t="s">
        <v>17</v>
      </c>
      <c r="I54" s="374" t="s">
        <v>17</v>
      </c>
      <c r="J54" s="552"/>
      <c r="K54" s="285"/>
      <c r="L54" s="552"/>
      <c r="M54" s="552"/>
      <c r="N54" s="285"/>
      <c r="O54" s="285"/>
      <c r="P54" s="286"/>
      <c r="Q54" s="552"/>
      <c r="R54" s="285"/>
      <c r="S54" s="285"/>
      <c r="T54" s="284"/>
    </row>
    <row r="55" spans="1:20" ht="15.75" customHeight="1">
      <c r="A55" s="313" t="s">
        <v>613</v>
      </c>
      <c r="B55" s="279">
        <v>271</v>
      </c>
      <c r="C55" s="552">
        <v>0.0123499</v>
      </c>
      <c r="D55" s="552"/>
      <c r="E55" s="552"/>
      <c r="F55" s="552"/>
      <c r="G55" s="549"/>
      <c r="H55" s="374" t="s">
        <v>17</v>
      </c>
      <c r="I55" s="374" t="s">
        <v>17</v>
      </c>
      <c r="J55" s="552"/>
      <c r="K55" s="285"/>
      <c r="L55" s="552"/>
      <c r="M55" s="552"/>
      <c r="N55" s="285"/>
      <c r="O55" s="285"/>
      <c r="P55" s="286">
        <v>0.0123499</v>
      </c>
      <c r="Q55" s="552"/>
      <c r="R55" s="285"/>
      <c r="S55" s="285"/>
      <c r="T55" s="284"/>
    </row>
    <row r="56" spans="1:20" ht="15.75" customHeight="1">
      <c r="A56" s="313" t="s">
        <v>612</v>
      </c>
      <c r="B56" s="279">
        <v>238</v>
      </c>
      <c r="C56" s="552">
        <v>3.10255</v>
      </c>
      <c r="D56" s="552"/>
      <c r="E56" s="552"/>
      <c r="F56" s="552"/>
      <c r="G56" s="549"/>
      <c r="H56" s="374" t="s">
        <v>17</v>
      </c>
      <c r="I56" s="374" t="s">
        <v>17</v>
      </c>
      <c r="J56" s="552"/>
      <c r="K56" s="285"/>
      <c r="L56" s="552"/>
      <c r="M56" s="552"/>
      <c r="N56" s="285"/>
      <c r="O56" s="285"/>
      <c r="P56" s="286">
        <v>3.10255</v>
      </c>
      <c r="Q56" s="552">
        <v>0.23585</v>
      </c>
      <c r="R56" s="285"/>
      <c r="S56" s="285">
        <v>0.102363</v>
      </c>
      <c r="T56" s="284"/>
    </row>
    <row r="57" spans="1:20" ht="15.75" customHeight="1">
      <c r="A57" s="313" t="s">
        <v>611</v>
      </c>
      <c r="B57" s="279">
        <v>239</v>
      </c>
      <c r="C57" s="552">
        <v>0.00588588</v>
      </c>
      <c r="D57" s="552"/>
      <c r="E57" s="552"/>
      <c r="F57" s="552"/>
      <c r="G57" s="549"/>
      <c r="H57" s="374" t="s">
        <v>17</v>
      </c>
      <c r="I57" s="374" t="s">
        <v>17</v>
      </c>
      <c r="J57" s="552"/>
      <c r="K57" s="285"/>
      <c r="L57" s="552"/>
      <c r="M57" s="552"/>
      <c r="N57" s="285"/>
      <c r="O57" s="285"/>
      <c r="P57" s="286">
        <v>0.00588588</v>
      </c>
      <c r="Q57" s="552"/>
      <c r="R57" s="285"/>
      <c r="S57" s="285"/>
      <c r="T57" s="284"/>
    </row>
    <row r="58" spans="1:20" ht="15.75" customHeight="1">
      <c r="A58" s="313" t="s">
        <v>610</v>
      </c>
      <c r="B58" s="279">
        <v>240</v>
      </c>
      <c r="C58" s="552">
        <v>0.0123499</v>
      </c>
      <c r="D58" s="552"/>
      <c r="E58" s="552"/>
      <c r="F58" s="552"/>
      <c r="G58" s="549"/>
      <c r="H58" s="374" t="s">
        <v>17</v>
      </c>
      <c r="I58" s="374" t="s">
        <v>17</v>
      </c>
      <c r="J58" s="552"/>
      <c r="K58" s="285"/>
      <c r="L58" s="552"/>
      <c r="M58" s="552"/>
      <c r="N58" s="285"/>
      <c r="O58" s="285"/>
      <c r="P58" s="286">
        <v>0.0123499</v>
      </c>
      <c r="Q58" s="552"/>
      <c r="R58" s="285"/>
      <c r="S58" s="285"/>
      <c r="T58" s="284"/>
    </row>
    <row r="59" spans="1:20" ht="15.75" customHeight="1">
      <c r="A59" s="313" t="s">
        <v>609</v>
      </c>
      <c r="B59" s="279">
        <v>241</v>
      </c>
      <c r="C59" s="552">
        <v>0.144219</v>
      </c>
      <c r="D59" s="552"/>
      <c r="E59" s="552"/>
      <c r="F59" s="552"/>
      <c r="G59" s="549"/>
      <c r="H59" s="374" t="s">
        <v>17</v>
      </c>
      <c r="I59" s="374" t="s">
        <v>17</v>
      </c>
      <c r="J59" s="552"/>
      <c r="K59" s="285"/>
      <c r="L59" s="552"/>
      <c r="M59" s="552"/>
      <c r="N59" s="285"/>
      <c r="O59" s="285"/>
      <c r="P59" s="286">
        <v>0.144219</v>
      </c>
      <c r="Q59" s="552">
        <v>0.114846</v>
      </c>
      <c r="R59" s="285"/>
      <c r="S59" s="285"/>
      <c r="T59" s="284"/>
    </row>
    <row r="60" spans="1:20" ht="15.75" customHeight="1">
      <c r="A60" s="313" t="s">
        <v>608</v>
      </c>
      <c r="B60" s="279">
        <v>243</v>
      </c>
      <c r="C60" s="552">
        <v>0.172872</v>
      </c>
      <c r="D60" s="552"/>
      <c r="E60" s="552"/>
      <c r="F60" s="552"/>
      <c r="G60" s="549"/>
      <c r="H60" s="374" t="s">
        <v>17</v>
      </c>
      <c r="I60" s="374" t="s">
        <v>17</v>
      </c>
      <c r="J60" s="552"/>
      <c r="K60" s="285"/>
      <c r="L60" s="552"/>
      <c r="M60" s="552"/>
      <c r="N60" s="285"/>
      <c r="O60" s="285"/>
      <c r="P60" s="286">
        <v>0.172872</v>
      </c>
      <c r="Q60" s="552">
        <v>0.013119</v>
      </c>
      <c r="R60" s="285"/>
      <c r="S60" s="285">
        <v>0.102363</v>
      </c>
      <c r="T60" s="284"/>
    </row>
    <row r="61" spans="1:20" ht="15.75" customHeight="1">
      <c r="A61" s="313" t="s">
        <v>607</v>
      </c>
      <c r="B61" s="279">
        <v>244</v>
      </c>
      <c r="C61" s="552"/>
      <c r="D61" s="552"/>
      <c r="E61" s="552"/>
      <c r="F61" s="552"/>
      <c r="G61" s="549"/>
      <c r="H61" s="374" t="s">
        <v>17</v>
      </c>
      <c r="I61" s="374" t="s">
        <v>17</v>
      </c>
      <c r="J61" s="552"/>
      <c r="K61" s="285"/>
      <c r="L61" s="552"/>
      <c r="M61" s="552"/>
      <c r="N61" s="285"/>
      <c r="O61" s="285"/>
      <c r="P61" s="286"/>
      <c r="Q61" s="552"/>
      <c r="R61" s="285"/>
      <c r="S61" s="285"/>
      <c r="T61" s="284"/>
    </row>
    <row r="62" spans="1:20" ht="15.75" customHeight="1">
      <c r="A62" s="313" t="s">
        <v>606</v>
      </c>
      <c r="B62" s="279">
        <v>248</v>
      </c>
      <c r="C62" s="552">
        <v>0.250649</v>
      </c>
      <c r="D62" s="552"/>
      <c r="E62" s="552"/>
      <c r="F62" s="552"/>
      <c r="G62" s="549"/>
      <c r="H62" s="374" t="s">
        <v>17</v>
      </c>
      <c r="I62" s="374" t="s">
        <v>17</v>
      </c>
      <c r="J62" s="552"/>
      <c r="K62" s="285"/>
      <c r="L62" s="552"/>
      <c r="M62" s="552"/>
      <c r="N62" s="285"/>
      <c r="O62" s="285"/>
      <c r="P62" s="286">
        <v>0.250649</v>
      </c>
      <c r="Q62" s="552">
        <v>0.128581</v>
      </c>
      <c r="R62" s="285"/>
      <c r="S62" s="285">
        <v>0.102363</v>
      </c>
      <c r="T62" s="284"/>
    </row>
    <row r="63" spans="1:20" ht="15.75" customHeight="1">
      <c r="A63" s="313" t="s">
        <v>605</v>
      </c>
      <c r="B63" s="279">
        <v>249</v>
      </c>
      <c r="C63" s="552"/>
      <c r="D63" s="552"/>
      <c r="E63" s="552"/>
      <c r="F63" s="552"/>
      <c r="G63" s="549"/>
      <c r="H63" s="374" t="s">
        <v>17</v>
      </c>
      <c r="I63" s="374" t="s">
        <v>17</v>
      </c>
      <c r="J63" s="552"/>
      <c r="K63" s="285"/>
      <c r="L63" s="552"/>
      <c r="M63" s="552"/>
      <c r="N63" s="285"/>
      <c r="O63" s="285"/>
      <c r="P63" s="286"/>
      <c r="Q63" s="552"/>
      <c r="R63" s="285"/>
      <c r="S63" s="285"/>
      <c r="T63" s="284"/>
    </row>
    <row r="64" spans="1:20" ht="15.75" customHeight="1">
      <c r="A64" s="313" t="s">
        <v>604</v>
      </c>
      <c r="B64" s="279">
        <v>251</v>
      </c>
      <c r="C64" s="552">
        <v>0.140493</v>
      </c>
      <c r="D64" s="552"/>
      <c r="E64" s="552"/>
      <c r="F64" s="552"/>
      <c r="G64" s="549"/>
      <c r="H64" s="374" t="s">
        <v>17</v>
      </c>
      <c r="I64" s="374" t="s">
        <v>17</v>
      </c>
      <c r="J64" s="552"/>
      <c r="K64" s="285"/>
      <c r="L64" s="552"/>
      <c r="M64" s="552"/>
      <c r="N64" s="285"/>
      <c r="O64" s="285"/>
      <c r="P64" s="286">
        <v>0.140493</v>
      </c>
      <c r="Q64" s="552">
        <v>0.140493</v>
      </c>
      <c r="R64" s="285"/>
      <c r="S64" s="285"/>
      <c r="T64" s="284"/>
    </row>
    <row r="65" spans="1:20" ht="15.75" customHeight="1">
      <c r="A65" s="313" t="s">
        <v>603</v>
      </c>
      <c r="B65" s="279">
        <v>252</v>
      </c>
      <c r="C65" s="552"/>
      <c r="D65" s="552"/>
      <c r="E65" s="552"/>
      <c r="F65" s="552"/>
      <c r="G65" s="549"/>
      <c r="H65" s="374" t="s">
        <v>17</v>
      </c>
      <c r="I65" s="374" t="s">
        <v>17</v>
      </c>
      <c r="J65" s="552"/>
      <c r="K65" s="285"/>
      <c r="L65" s="552"/>
      <c r="M65" s="552"/>
      <c r="N65" s="285"/>
      <c r="O65" s="285"/>
      <c r="P65" s="286"/>
      <c r="Q65" s="552"/>
      <c r="R65" s="285"/>
      <c r="S65" s="285"/>
      <c r="T65" s="284"/>
    </row>
    <row r="66" spans="1:20" ht="15.75" customHeight="1">
      <c r="A66" s="313" t="s">
        <v>602</v>
      </c>
      <c r="B66" s="279">
        <v>253</v>
      </c>
      <c r="C66" s="552"/>
      <c r="D66" s="552"/>
      <c r="E66" s="552"/>
      <c r="F66" s="552"/>
      <c r="G66" s="549"/>
      <c r="H66" s="374" t="s">
        <v>17</v>
      </c>
      <c r="I66" s="374" t="s">
        <v>17</v>
      </c>
      <c r="J66" s="552"/>
      <c r="K66" s="285"/>
      <c r="L66" s="552"/>
      <c r="M66" s="552"/>
      <c r="N66" s="285"/>
      <c r="O66" s="285"/>
      <c r="P66" s="286"/>
      <c r="Q66" s="552"/>
      <c r="R66" s="285"/>
      <c r="S66" s="285"/>
      <c r="T66" s="284"/>
    </row>
    <row r="67" spans="1:20" ht="15.75" customHeight="1">
      <c r="A67" s="313" t="s">
        <v>601</v>
      </c>
      <c r="B67" s="279">
        <v>255</v>
      </c>
      <c r="C67" s="552">
        <v>0.432214</v>
      </c>
      <c r="D67" s="552"/>
      <c r="E67" s="552"/>
      <c r="F67" s="552"/>
      <c r="G67" s="549"/>
      <c r="H67" s="374" t="s">
        <v>17</v>
      </c>
      <c r="I67" s="374" t="s">
        <v>17</v>
      </c>
      <c r="J67" s="552"/>
      <c r="K67" s="285"/>
      <c r="L67" s="552"/>
      <c r="M67" s="552"/>
      <c r="N67" s="285"/>
      <c r="O67" s="285"/>
      <c r="P67" s="286">
        <v>0.432214</v>
      </c>
      <c r="Q67" s="552">
        <v>0.0104116</v>
      </c>
      <c r="R67" s="285"/>
      <c r="S67" s="285">
        <v>0.204726</v>
      </c>
      <c r="T67" s="284"/>
    </row>
    <row r="68" spans="1:20" ht="15.75" customHeight="1">
      <c r="A68" s="313" t="s">
        <v>600</v>
      </c>
      <c r="B68" s="279">
        <v>256</v>
      </c>
      <c r="C68" s="552">
        <v>0.010067</v>
      </c>
      <c r="D68" s="552"/>
      <c r="E68" s="552"/>
      <c r="F68" s="552"/>
      <c r="G68" s="549"/>
      <c r="H68" s="374" t="s">
        <v>17</v>
      </c>
      <c r="I68" s="374" t="s">
        <v>17</v>
      </c>
      <c r="J68" s="552"/>
      <c r="K68" s="285"/>
      <c r="L68" s="552"/>
      <c r="M68" s="552"/>
      <c r="N68" s="285"/>
      <c r="O68" s="285"/>
      <c r="P68" s="286">
        <v>0.010067</v>
      </c>
      <c r="Q68" s="552">
        <v>0.010067</v>
      </c>
      <c r="R68" s="285"/>
      <c r="S68" s="285"/>
      <c r="T68" s="284"/>
    </row>
    <row r="69" spans="1:20" ht="15.75" customHeight="1">
      <c r="A69" s="313" t="s">
        <v>599</v>
      </c>
      <c r="B69" s="279">
        <v>257</v>
      </c>
      <c r="C69" s="552"/>
      <c r="D69" s="552"/>
      <c r="E69" s="552"/>
      <c r="F69" s="552"/>
      <c r="G69" s="549"/>
      <c r="H69" s="374" t="s">
        <v>17</v>
      </c>
      <c r="I69" s="374" t="s">
        <v>17</v>
      </c>
      <c r="J69" s="552"/>
      <c r="K69" s="285"/>
      <c r="L69" s="552"/>
      <c r="M69" s="552"/>
      <c r="N69" s="285"/>
      <c r="O69" s="285"/>
      <c r="P69" s="286"/>
      <c r="Q69" s="552"/>
      <c r="R69" s="285"/>
      <c r="S69" s="285"/>
      <c r="T69" s="284"/>
    </row>
    <row r="70" spans="1:20" ht="15.75" customHeight="1">
      <c r="A70" s="313" t="s">
        <v>598</v>
      </c>
      <c r="B70" s="279">
        <v>259</v>
      </c>
      <c r="C70" s="552">
        <v>0.00511815</v>
      </c>
      <c r="D70" s="552"/>
      <c r="E70" s="552"/>
      <c r="F70" s="552"/>
      <c r="G70" s="549"/>
      <c r="H70" s="374" t="s">
        <v>17</v>
      </c>
      <c r="I70" s="374" t="s">
        <v>17</v>
      </c>
      <c r="J70" s="552"/>
      <c r="K70" s="285"/>
      <c r="L70" s="552"/>
      <c r="M70" s="552"/>
      <c r="N70" s="285"/>
      <c r="O70" s="285"/>
      <c r="P70" s="286">
        <v>0.00511815</v>
      </c>
      <c r="Q70" s="552"/>
      <c r="R70" s="285"/>
      <c r="S70" s="285"/>
      <c r="T70" s="284"/>
    </row>
    <row r="71" spans="1:20" ht="15.75" customHeight="1">
      <c r="A71" s="313" t="s">
        <v>597</v>
      </c>
      <c r="B71" s="279">
        <v>275</v>
      </c>
      <c r="C71" s="552">
        <v>0.130424</v>
      </c>
      <c r="D71" s="552"/>
      <c r="E71" s="552"/>
      <c r="F71" s="552"/>
      <c r="G71" s="549"/>
      <c r="H71" s="374" t="s">
        <v>17</v>
      </c>
      <c r="I71" s="374" t="s">
        <v>17</v>
      </c>
      <c r="J71" s="552"/>
      <c r="K71" s="285"/>
      <c r="L71" s="552"/>
      <c r="M71" s="552"/>
      <c r="N71" s="285"/>
      <c r="O71" s="285"/>
      <c r="P71" s="286">
        <v>0.130424</v>
      </c>
      <c r="Q71" s="552">
        <v>0.11251</v>
      </c>
      <c r="R71" s="285"/>
      <c r="S71" s="285"/>
      <c r="T71" s="284"/>
    </row>
    <row r="72" spans="1:20" ht="15.75" customHeight="1">
      <c r="A72" s="313" t="s">
        <v>596</v>
      </c>
      <c r="B72" s="279">
        <v>260</v>
      </c>
      <c r="C72" s="552">
        <v>0.0188247</v>
      </c>
      <c r="D72" s="552"/>
      <c r="E72" s="552"/>
      <c r="F72" s="552"/>
      <c r="G72" s="549"/>
      <c r="H72" s="374" t="s">
        <v>17</v>
      </c>
      <c r="I72" s="374" t="s">
        <v>17</v>
      </c>
      <c r="J72" s="552"/>
      <c r="K72" s="285"/>
      <c r="L72" s="552"/>
      <c r="M72" s="552"/>
      <c r="N72" s="285"/>
      <c r="O72" s="285"/>
      <c r="P72" s="286">
        <v>0.0188247</v>
      </c>
      <c r="Q72" s="552"/>
      <c r="R72" s="285"/>
      <c r="S72" s="285"/>
      <c r="T72" s="284"/>
    </row>
    <row r="73" spans="1:20" ht="15.75" customHeight="1">
      <c r="A73" s="313" t="s">
        <v>595</v>
      </c>
      <c r="B73" s="279">
        <v>261</v>
      </c>
      <c r="C73" s="552">
        <v>0.35967</v>
      </c>
      <c r="D73" s="552"/>
      <c r="E73" s="552"/>
      <c r="F73" s="552"/>
      <c r="G73" s="549"/>
      <c r="H73" s="374" t="s">
        <v>17</v>
      </c>
      <c r="I73" s="374" t="s">
        <v>17</v>
      </c>
      <c r="J73" s="552"/>
      <c r="K73" s="285"/>
      <c r="L73" s="552"/>
      <c r="M73" s="552"/>
      <c r="N73" s="285"/>
      <c r="O73" s="285"/>
      <c r="P73" s="286">
        <v>0.35967</v>
      </c>
      <c r="Q73" s="552">
        <v>0.0610752</v>
      </c>
      <c r="R73" s="285"/>
      <c r="S73" s="285">
        <v>0.127954</v>
      </c>
      <c r="T73" s="284"/>
    </row>
    <row r="74" spans="1:20" ht="15.75" customHeight="1">
      <c r="A74" s="313" t="s">
        <v>594</v>
      </c>
      <c r="B74" s="279">
        <v>266</v>
      </c>
      <c r="C74" s="552">
        <v>0.0362693</v>
      </c>
      <c r="D74" s="552"/>
      <c r="E74" s="552"/>
      <c r="F74" s="552"/>
      <c r="G74" s="549"/>
      <c r="H74" s="374" t="s">
        <v>17</v>
      </c>
      <c r="I74" s="374" t="s">
        <v>17</v>
      </c>
      <c r="J74" s="552"/>
      <c r="K74" s="285"/>
      <c r="L74" s="552"/>
      <c r="M74" s="552"/>
      <c r="N74" s="285"/>
      <c r="O74" s="285"/>
      <c r="P74" s="286">
        <v>0.0362693</v>
      </c>
      <c r="Q74" s="552">
        <v>0.0362693</v>
      </c>
      <c r="R74" s="285"/>
      <c r="S74" s="285"/>
      <c r="T74" s="284"/>
    </row>
    <row r="75" spans="1:20" ht="15.75" customHeight="1">
      <c r="A75" s="436" t="s">
        <v>593</v>
      </c>
      <c r="B75" s="279">
        <v>276</v>
      </c>
      <c r="C75" s="552"/>
      <c r="D75" s="552"/>
      <c r="E75" s="552"/>
      <c r="F75" s="552"/>
      <c r="G75" s="549"/>
      <c r="H75" s="374" t="s">
        <v>17</v>
      </c>
      <c r="I75" s="374" t="s">
        <v>17</v>
      </c>
      <c r="J75" s="552"/>
      <c r="K75" s="285"/>
      <c r="L75" s="552"/>
      <c r="M75" s="552"/>
      <c r="N75" s="285"/>
      <c r="O75" s="285"/>
      <c r="P75" s="286"/>
      <c r="Q75" s="552"/>
      <c r="R75" s="285"/>
      <c r="S75" s="285"/>
      <c r="T75" s="284"/>
    </row>
    <row r="76" spans="1:20" ht="15.75" customHeight="1">
      <c r="A76" s="313" t="s">
        <v>592</v>
      </c>
      <c r="B76" s="279">
        <v>268</v>
      </c>
      <c r="C76" s="552"/>
      <c r="D76" s="552"/>
      <c r="E76" s="552"/>
      <c r="F76" s="552"/>
      <c r="G76" s="549"/>
      <c r="H76" s="374" t="s">
        <v>17</v>
      </c>
      <c r="I76" s="374" t="s">
        <v>17</v>
      </c>
      <c r="J76" s="552"/>
      <c r="K76" s="285"/>
      <c r="L76" s="552"/>
      <c r="M76" s="552"/>
      <c r="N76" s="285"/>
      <c r="O76" s="285"/>
      <c r="P76" s="286"/>
      <c r="Q76" s="552"/>
      <c r="R76" s="285"/>
      <c r="S76" s="285"/>
      <c r="T76" s="284"/>
    </row>
    <row r="77" spans="1:20" ht="15.75" customHeight="1">
      <c r="A77" s="313" t="s">
        <v>591</v>
      </c>
      <c r="B77" s="279">
        <v>269</v>
      </c>
      <c r="C77" s="552">
        <v>0.0123499</v>
      </c>
      <c r="D77" s="552"/>
      <c r="E77" s="552"/>
      <c r="F77" s="552"/>
      <c r="G77" s="549"/>
      <c r="H77" s="374" t="s">
        <v>17</v>
      </c>
      <c r="I77" s="374" t="s">
        <v>17</v>
      </c>
      <c r="J77" s="552"/>
      <c r="K77" s="285"/>
      <c r="L77" s="552"/>
      <c r="M77" s="552"/>
      <c r="N77" s="285"/>
      <c r="O77" s="285"/>
      <c r="P77" s="286">
        <v>0.0123499</v>
      </c>
      <c r="Q77" s="552"/>
      <c r="R77" s="285"/>
      <c r="S77" s="285"/>
      <c r="T77" s="284"/>
    </row>
    <row r="78" spans="1:21" s="521" customFormat="1" ht="15.75" customHeight="1">
      <c r="A78" s="402" t="s">
        <v>590</v>
      </c>
      <c r="B78" s="270">
        <v>270</v>
      </c>
      <c r="C78" s="549"/>
      <c r="D78" s="549"/>
      <c r="E78" s="549"/>
      <c r="F78" s="549"/>
      <c r="G78" s="549"/>
      <c r="H78" s="381" t="s">
        <v>17</v>
      </c>
      <c r="I78" s="381" t="s">
        <v>17</v>
      </c>
      <c r="J78" s="549"/>
      <c r="K78" s="274"/>
      <c r="L78" s="549"/>
      <c r="M78" s="549"/>
      <c r="N78" s="274"/>
      <c r="O78" s="274"/>
      <c r="P78" s="275"/>
      <c r="Q78" s="549"/>
      <c r="R78" s="274"/>
      <c r="S78" s="274"/>
      <c r="T78" s="556"/>
      <c r="U78" s="236"/>
    </row>
    <row r="79" spans="1:20" ht="15.75" customHeight="1">
      <c r="A79" s="313" t="s">
        <v>589</v>
      </c>
      <c r="B79" s="279">
        <v>272</v>
      </c>
      <c r="C79" s="552"/>
      <c r="D79" s="552"/>
      <c r="E79" s="552"/>
      <c r="F79" s="552"/>
      <c r="G79" s="549"/>
      <c r="H79" s="374" t="s">
        <v>17</v>
      </c>
      <c r="I79" s="374" t="s">
        <v>17</v>
      </c>
      <c r="J79" s="552"/>
      <c r="K79" s="285"/>
      <c r="L79" s="552"/>
      <c r="M79" s="552"/>
      <c r="N79" s="285"/>
      <c r="O79" s="285"/>
      <c r="P79" s="286"/>
      <c r="Q79" s="552"/>
      <c r="R79" s="285"/>
      <c r="S79" s="285"/>
      <c r="T79" s="284"/>
    </row>
    <row r="80" spans="1:20" ht="15.75" customHeight="1">
      <c r="A80" s="313" t="s">
        <v>588</v>
      </c>
      <c r="B80" s="279">
        <v>273</v>
      </c>
      <c r="C80" s="552"/>
      <c r="D80" s="552"/>
      <c r="E80" s="552"/>
      <c r="F80" s="552"/>
      <c r="G80" s="549"/>
      <c r="H80" s="374" t="s">
        <v>17</v>
      </c>
      <c r="I80" s="374" t="s">
        <v>17</v>
      </c>
      <c r="J80" s="552"/>
      <c r="K80" s="285"/>
      <c r="L80" s="552"/>
      <c r="M80" s="552"/>
      <c r="N80" s="285"/>
      <c r="O80" s="285"/>
      <c r="P80" s="286"/>
      <c r="Q80" s="552"/>
      <c r="R80" s="285"/>
      <c r="S80" s="285"/>
      <c r="T80" s="284"/>
    </row>
    <row r="81" spans="1:20" ht="15.75" customHeight="1">
      <c r="A81" s="313" t="s">
        <v>587</v>
      </c>
      <c r="B81" s="279">
        <v>218</v>
      </c>
      <c r="C81" s="552"/>
      <c r="D81" s="552"/>
      <c r="E81" s="552"/>
      <c r="F81" s="552"/>
      <c r="G81" s="549"/>
      <c r="H81" s="374" t="s">
        <v>17</v>
      </c>
      <c r="I81" s="374" t="s">
        <v>17</v>
      </c>
      <c r="J81" s="552"/>
      <c r="K81" s="285"/>
      <c r="L81" s="552"/>
      <c r="M81" s="552"/>
      <c r="N81" s="285"/>
      <c r="O81" s="285"/>
      <c r="P81" s="286"/>
      <c r="Q81" s="552"/>
      <c r="R81" s="285"/>
      <c r="S81" s="285"/>
      <c r="T81" s="284"/>
    </row>
    <row r="82" spans="1:21" s="521" customFormat="1" ht="15.75" customHeight="1">
      <c r="A82" s="402" t="s">
        <v>586</v>
      </c>
      <c r="B82" s="270" t="s">
        <v>585</v>
      </c>
      <c r="C82" s="549"/>
      <c r="D82" s="549"/>
      <c r="E82" s="549"/>
      <c r="F82" s="549"/>
      <c r="G82" s="549"/>
      <c r="H82" s="381" t="s">
        <v>17</v>
      </c>
      <c r="I82" s="381" t="s">
        <v>17</v>
      </c>
      <c r="J82" s="549"/>
      <c r="K82" s="274"/>
      <c r="L82" s="549"/>
      <c r="M82" s="549"/>
      <c r="N82" s="274"/>
      <c r="O82" s="274"/>
      <c r="P82" s="275"/>
      <c r="Q82" s="549"/>
      <c r="R82" s="274"/>
      <c r="S82" s="274"/>
      <c r="T82" s="556"/>
      <c r="U82" s="236"/>
    </row>
    <row r="83" spans="1:20" ht="15.75" customHeight="1">
      <c r="A83" s="313" t="s">
        <v>584</v>
      </c>
      <c r="B83" s="279">
        <v>278</v>
      </c>
      <c r="C83" s="552">
        <v>0.218905</v>
      </c>
      <c r="D83" s="552"/>
      <c r="E83" s="552"/>
      <c r="F83" s="552"/>
      <c r="G83" s="549"/>
      <c r="H83" s="374" t="s">
        <v>17</v>
      </c>
      <c r="I83" s="374" t="s">
        <v>17</v>
      </c>
      <c r="J83" s="552"/>
      <c r="K83" s="285"/>
      <c r="L83" s="552"/>
      <c r="M83" s="552"/>
      <c r="N83" s="285"/>
      <c r="O83" s="285"/>
      <c r="P83" s="286">
        <v>0.218905</v>
      </c>
      <c r="Q83" s="552">
        <v>0.0116203</v>
      </c>
      <c r="R83" s="285"/>
      <c r="S83" s="285">
        <v>0.204726</v>
      </c>
      <c r="T83" s="284"/>
    </row>
    <row r="84" spans="1:20" ht="15.75" customHeight="1">
      <c r="A84" s="313" t="s">
        <v>583</v>
      </c>
      <c r="B84" s="279">
        <v>280</v>
      </c>
      <c r="C84" s="552"/>
      <c r="D84" s="552"/>
      <c r="E84" s="552"/>
      <c r="F84" s="552"/>
      <c r="G84" s="549"/>
      <c r="H84" s="374" t="s">
        <v>17</v>
      </c>
      <c r="I84" s="374" t="s">
        <v>17</v>
      </c>
      <c r="J84" s="552"/>
      <c r="K84" s="285"/>
      <c r="L84" s="552"/>
      <c r="M84" s="552"/>
      <c r="N84" s="285"/>
      <c r="O84" s="285"/>
      <c r="P84" s="286"/>
      <c r="Q84" s="552"/>
      <c r="R84" s="285"/>
      <c r="S84" s="285"/>
      <c r="T84" s="284"/>
    </row>
    <row r="85" spans="1:20" ht="15.75" customHeight="1">
      <c r="A85" s="313" t="s">
        <v>582</v>
      </c>
      <c r="B85" s="279">
        <v>282</v>
      </c>
      <c r="C85" s="552">
        <v>0.0204641</v>
      </c>
      <c r="D85" s="552"/>
      <c r="E85" s="552"/>
      <c r="F85" s="552"/>
      <c r="G85" s="549"/>
      <c r="H85" s="374" t="s">
        <v>17</v>
      </c>
      <c r="I85" s="374" t="s">
        <v>17</v>
      </c>
      <c r="J85" s="552"/>
      <c r="K85" s="285"/>
      <c r="L85" s="552"/>
      <c r="M85" s="552"/>
      <c r="N85" s="285"/>
      <c r="O85" s="285"/>
      <c r="P85" s="286">
        <v>0.0204641</v>
      </c>
      <c r="Q85" s="552">
        <v>0.0137337</v>
      </c>
      <c r="R85" s="285"/>
      <c r="S85" s="285"/>
      <c r="T85" s="284"/>
    </row>
    <row r="86" spans="1:20" ht="15.75" customHeight="1">
      <c r="A86" s="313" t="s">
        <v>581</v>
      </c>
      <c r="B86" s="279">
        <v>283</v>
      </c>
      <c r="C86" s="552"/>
      <c r="D86" s="552"/>
      <c r="E86" s="552"/>
      <c r="F86" s="552"/>
      <c r="G86" s="549"/>
      <c r="H86" s="374" t="s">
        <v>17</v>
      </c>
      <c r="I86" s="374" t="s">
        <v>17</v>
      </c>
      <c r="J86" s="552"/>
      <c r="K86" s="285"/>
      <c r="L86" s="552"/>
      <c r="M86" s="552"/>
      <c r="N86" s="285"/>
      <c r="O86" s="285"/>
      <c r="P86" s="286"/>
      <c r="Q86" s="552"/>
      <c r="R86" s="285"/>
      <c r="S86" s="285"/>
      <c r="T86" s="284"/>
    </row>
    <row r="87" spans="1:20" ht="15.75" customHeight="1">
      <c r="A87" s="313" t="s">
        <v>580</v>
      </c>
      <c r="B87" s="279">
        <v>285</v>
      </c>
      <c r="C87" s="552">
        <v>0.0493996</v>
      </c>
      <c r="D87" s="552"/>
      <c r="E87" s="552"/>
      <c r="F87" s="552"/>
      <c r="G87" s="549"/>
      <c r="H87" s="374" t="s">
        <v>17</v>
      </c>
      <c r="I87" s="374" t="s">
        <v>17</v>
      </c>
      <c r="J87" s="552"/>
      <c r="K87" s="285"/>
      <c r="L87" s="552"/>
      <c r="M87" s="552"/>
      <c r="N87" s="285"/>
      <c r="O87" s="285"/>
      <c r="P87" s="286">
        <v>0.0493996</v>
      </c>
      <c r="Q87" s="552"/>
      <c r="R87" s="285"/>
      <c r="S87" s="285"/>
      <c r="T87" s="284"/>
    </row>
    <row r="88" spans="1:20" ht="15.75" customHeight="1">
      <c r="A88" s="313" t="s">
        <v>579</v>
      </c>
      <c r="B88" s="279">
        <v>288</v>
      </c>
      <c r="C88" s="552">
        <v>0.825374</v>
      </c>
      <c r="D88" s="552"/>
      <c r="E88" s="552"/>
      <c r="F88" s="552"/>
      <c r="G88" s="549"/>
      <c r="H88" s="374" t="s">
        <v>17</v>
      </c>
      <c r="I88" s="374" t="s">
        <v>17</v>
      </c>
      <c r="J88" s="552"/>
      <c r="K88" s="285"/>
      <c r="L88" s="552"/>
      <c r="M88" s="552"/>
      <c r="N88" s="285"/>
      <c r="O88" s="285"/>
      <c r="P88" s="286">
        <v>0.825374</v>
      </c>
      <c r="Q88" s="552">
        <v>0.132628</v>
      </c>
      <c r="R88" s="285"/>
      <c r="S88" s="285"/>
      <c r="T88" s="284"/>
    </row>
    <row r="89" spans="1:20" ht="15.75" customHeight="1">
      <c r="A89" s="313" t="s">
        <v>578</v>
      </c>
      <c r="B89" s="279">
        <v>265</v>
      </c>
      <c r="C89" s="552">
        <v>0.188621</v>
      </c>
      <c r="D89" s="552"/>
      <c r="E89" s="552"/>
      <c r="F89" s="552"/>
      <c r="G89" s="549"/>
      <c r="H89" s="374" t="s">
        <v>17</v>
      </c>
      <c r="I89" s="374" t="s">
        <v>17</v>
      </c>
      <c r="J89" s="552"/>
      <c r="K89" s="285"/>
      <c r="L89" s="552"/>
      <c r="M89" s="552"/>
      <c r="N89" s="285"/>
      <c r="O89" s="285"/>
      <c r="P89" s="286">
        <v>0.188621</v>
      </c>
      <c r="Q89" s="552">
        <v>0.01399</v>
      </c>
      <c r="R89" s="285"/>
      <c r="S89" s="285">
        <v>0.153545</v>
      </c>
      <c r="T89" s="284"/>
    </row>
    <row r="90" spans="1:20" ht="15.75" customHeight="1">
      <c r="A90" s="313" t="s">
        <v>577</v>
      </c>
      <c r="B90" s="279">
        <v>289</v>
      </c>
      <c r="C90" s="552"/>
      <c r="D90" s="552"/>
      <c r="E90" s="552"/>
      <c r="F90" s="552"/>
      <c r="G90" s="549"/>
      <c r="H90" s="374" t="s">
        <v>17</v>
      </c>
      <c r="I90" s="374" t="s">
        <v>17</v>
      </c>
      <c r="J90" s="552"/>
      <c r="K90" s="285"/>
      <c r="L90" s="552"/>
      <c r="M90" s="552"/>
      <c r="N90" s="285"/>
      <c r="O90" s="285"/>
      <c r="P90" s="286"/>
      <c r="Q90" s="552"/>
      <c r="R90" s="285"/>
      <c r="S90" s="285"/>
      <c r="T90" s="284"/>
    </row>
    <row r="91" spans="1:20" ht="15.75" customHeight="1">
      <c r="A91" s="307"/>
      <c r="B91" s="290"/>
      <c r="C91" s="535"/>
      <c r="D91" s="535"/>
      <c r="E91" s="535"/>
      <c r="F91" s="535"/>
      <c r="G91" s="537"/>
      <c r="H91" s="371" t="s">
        <v>17</v>
      </c>
      <c r="I91" s="371" t="s">
        <v>17</v>
      </c>
      <c r="J91" s="535"/>
      <c r="K91" s="288"/>
      <c r="L91" s="535"/>
      <c r="M91" s="535"/>
      <c r="N91" s="288"/>
      <c r="O91" s="288"/>
      <c r="P91" s="536"/>
      <c r="Q91" s="535"/>
      <c r="R91" s="288"/>
      <c r="S91" s="288"/>
      <c r="T91" s="534"/>
    </row>
    <row r="92" spans="1:21" s="600" customFormat="1" ht="15.75" customHeight="1">
      <c r="A92" s="280" t="s">
        <v>576</v>
      </c>
      <c r="B92" s="279">
        <v>298</v>
      </c>
      <c r="C92" s="552">
        <v>0.00460634</v>
      </c>
      <c r="D92" s="552"/>
      <c r="E92" s="552"/>
      <c r="F92" s="552"/>
      <c r="G92" s="549"/>
      <c r="H92" s="374" t="s">
        <v>17</v>
      </c>
      <c r="I92" s="374" t="s">
        <v>17</v>
      </c>
      <c r="J92" s="552"/>
      <c r="K92" s="285"/>
      <c r="L92" s="552"/>
      <c r="M92" s="552"/>
      <c r="N92" s="285"/>
      <c r="O92" s="285"/>
      <c r="P92" s="286">
        <v>0.00460634</v>
      </c>
      <c r="Q92" s="552"/>
      <c r="R92" s="285"/>
      <c r="S92" s="285">
        <v>0.00460634</v>
      </c>
      <c r="T92" s="284"/>
      <c r="U92"/>
    </row>
    <row r="93" spans="1:20" ht="15.75" customHeight="1">
      <c r="A93" s="307"/>
      <c r="B93" s="418"/>
      <c r="C93" s="555"/>
      <c r="D93" s="555"/>
      <c r="E93" s="555"/>
      <c r="F93" s="555"/>
      <c r="G93" s="554"/>
      <c r="H93" s="371" t="s">
        <v>17</v>
      </c>
      <c r="I93" s="371" t="s">
        <v>17</v>
      </c>
      <c r="J93" s="555"/>
      <c r="K93" s="288"/>
      <c r="L93" s="555"/>
      <c r="M93" s="555"/>
      <c r="N93" s="288"/>
      <c r="O93" s="288"/>
      <c r="P93" s="536"/>
      <c r="Q93" s="555"/>
      <c r="R93" s="288"/>
      <c r="S93" s="288"/>
      <c r="T93" s="557"/>
    </row>
    <row r="94" spans="1:21" s="594" customFormat="1" ht="19.5" customHeight="1">
      <c r="A94" s="370" t="s">
        <v>575</v>
      </c>
      <c r="B94" s="451"/>
      <c r="C94" s="596">
        <f>C96+C120+C135</f>
        <v>1.1956116810000001</v>
      </c>
      <c r="D94" s="596">
        <f>D96+D120+D135</f>
        <v>0</v>
      </c>
      <c r="E94" s="596">
        <f>E96+E120+E135</f>
        <v>0</v>
      </c>
      <c r="F94" s="596">
        <f>F96+F120+F135</f>
        <v>0</v>
      </c>
      <c r="G94" s="274">
        <f>G96+G120+G135</f>
        <v>0</v>
      </c>
      <c r="H94" s="369" t="s">
        <v>17</v>
      </c>
      <c r="I94" s="369" t="s">
        <v>17</v>
      </c>
      <c r="J94" s="596">
        <f aca="true" t="shared" si="4" ref="J94:T94">J96+J120+J135</f>
        <v>0</v>
      </c>
      <c r="K94" s="596">
        <f t="shared" si="4"/>
        <v>0</v>
      </c>
      <c r="L94" s="596">
        <f t="shared" si="4"/>
        <v>0</v>
      </c>
      <c r="M94" s="596">
        <f t="shared" si="4"/>
        <v>0</v>
      </c>
      <c r="N94" s="596">
        <f t="shared" si="4"/>
        <v>0</v>
      </c>
      <c r="O94" s="596">
        <f t="shared" si="4"/>
        <v>0</v>
      </c>
      <c r="P94" s="598">
        <f t="shared" si="4"/>
        <v>1.1956116810000001</v>
      </c>
      <c r="Q94" s="596">
        <f t="shared" si="4"/>
        <v>0.44428359100000003</v>
      </c>
      <c r="R94" s="596">
        <f t="shared" si="4"/>
        <v>0</v>
      </c>
      <c r="S94" s="596">
        <f t="shared" si="4"/>
        <v>0.127954</v>
      </c>
      <c r="T94" s="599">
        <f t="shared" si="4"/>
        <v>0</v>
      </c>
      <c r="U94"/>
    </row>
    <row r="95" spans="1:20" ht="15.75" customHeight="1">
      <c r="A95" s="307"/>
      <c r="B95" s="418"/>
      <c r="C95" s="555"/>
      <c r="D95" s="555"/>
      <c r="E95" s="555"/>
      <c r="F95" s="555"/>
      <c r="G95" s="554"/>
      <c r="H95" s="371" t="s">
        <v>17</v>
      </c>
      <c r="I95" s="371" t="s">
        <v>17</v>
      </c>
      <c r="J95" s="555"/>
      <c r="K95" s="288"/>
      <c r="L95" s="555"/>
      <c r="M95" s="555"/>
      <c r="N95" s="288"/>
      <c r="O95" s="288"/>
      <c r="P95" s="536"/>
      <c r="Q95" s="555"/>
      <c r="R95" s="288"/>
      <c r="S95" s="288"/>
      <c r="T95" s="557"/>
    </row>
    <row r="96" spans="1:21" s="521" customFormat="1" ht="15.75" customHeight="1">
      <c r="A96" s="457" t="s">
        <v>574</v>
      </c>
      <c r="B96" s="270"/>
      <c r="C96" s="274">
        <f>SUM(C97:C118)</f>
        <v>0.7147424510000001</v>
      </c>
      <c r="D96" s="274">
        <f>SUM(D97:D118)</f>
        <v>0</v>
      </c>
      <c r="E96" s="274">
        <f>SUM(E97:E118)</f>
        <v>0</v>
      </c>
      <c r="F96" s="274">
        <f>SUM(F97:F118)</f>
        <v>0</v>
      </c>
      <c r="G96" s="274">
        <f>SUM(G97:G118)</f>
        <v>0</v>
      </c>
      <c r="H96" s="381" t="s">
        <v>17</v>
      </c>
      <c r="I96" s="381" t="s">
        <v>17</v>
      </c>
      <c r="J96" s="274">
        <f aca="true" t="shared" si="5" ref="J96:T96">SUM(J97:J118)</f>
        <v>0</v>
      </c>
      <c r="K96" s="274">
        <f t="shared" si="5"/>
        <v>0</v>
      </c>
      <c r="L96" s="274">
        <f t="shared" si="5"/>
        <v>0</v>
      </c>
      <c r="M96" s="274">
        <f t="shared" si="5"/>
        <v>0</v>
      </c>
      <c r="N96" s="274">
        <f t="shared" si="5"/>
        <v>0</v>
      </c>
      <c r="O96" s="274">
        <f t="shared" si="5"/>
        <v>0</v>
      </c>
      <c r="P96" s="275">
        <f t="shared" si="5"/>
        <v>0.7147424510000001</v>
      </c>
      <c r="Q96" s="274">
        <f t="shared" si="5"/>
        <v>0.062127090999999995</v>
      </c>
      <c r="R96" s="274">
        <f t="shared" si="5"/>
        <v>0</v>
      </c>
      <c r="S96" s="274">
        <f t="shared" si="5"/>
        <v>0.127954</v>
      </c>
      <c r="T96" s="566">
        <f t="shared" si="5"/>
        <v>0</v>
      </c>
      <c r="U96" s="236"/>
    </row>
    <row r="97" spans="1:20" ht="15.75" customHeight="1">
      <c r="A97" s="313" t="s">
        <v>573</v>
      </c>
      <c r="B97" s="279">
        <v>376</v>
      </c>
      <c r="C97" s="552"/>
      <c r="D97" s="552"/>
      <c r="E97" s="552"/>
      <c r="F97" s="552"/>
      <c r="G97" s="549"/>
      <c r="H97" s="374" t="s">
        <v>17</v>
      </c>
      <c r="I97" s="374" t="s">
        <v>17</v>
      </c>
      <c r="J97" s="552"/>
      <c r="K97" s="285"/>
      <c r="L97" s="552"/>
      <c r="M97" s="552"/>
      <c r="N97" s="285"/>
      <c r="O97" s="285"/>
      <c r="P97" s="286"/>
      <c r="Q97" s="552"/>
      <c r="R97" s="285"/>
      <c r="S97" s="285"/>
      <c r="T97" s="284"/>
    </row>
    <row r="98" spans="1:20" ht="15.75" customHeight="1">
      <c r="A98" s="313" t="s">
        <v>572</v>
      </c>
      <c r="B98" s="279">
        <v>377</v>
      </c>
      <c r="C98" s="552"/>
      <c r="D98" s="552"/>
      <c r="E98" s="552"/>
      <c r="F98" s="552"/>
      <c r="G98" s="549"/>
      <c r="H98" s="374" t="s">
        <v>17</v>
      </c>
      <c r="I98" s="374" t="s">
        <v>17</v>
      </c>
      <c r="J98" s="552"/>
      <c r="K98" s="285"/>
      <c r="L98" s="552"/>
      <c r="M98" s="552"/>
      <c r="N98" s="285"/>
      <c r="O98" s="285"/>
      <c r="P98" s="286"/>
      <c r="Q98" s="552"/>
      <c r="R98" s="285"/>
      <c r="S98" s="285"/>
      <c r="T98" s="284"/>
    </row>
    <row r="99" spans="1:20" ht="15.75" customHeight="1">
      <c r="A99" s="313" t="s">
        <v>571</v>
      </c>
      <c r="B99" s="279">
        <v>352</v>
      </c>
      <c r="C99" s="552"/>
      <c r="D99" s="552"/>
      <c r="E99" s="552"/>
      <c r="F99" s="552"/>
      <c r="G99" s="549"/>
      <c r="H99" s="374" t="s">
        <v>17</v>
      </c>
      <c r="I99" s="374" t="s">
        <v>17</v>
      </c>
      <c r="J99" s="552"/>
      <c r="K99" s="285"/>
      <c r="L99" s="552"/>
      <c r="M99" s="552"/>
      <c r="N99" s="285"/>
      <c r="O99" s="285"/>
      <c r="P99" s="286"/>
      <c r="Q99" s="552"/>
      <c r="R99" s="285"/>
      <c r="S99" s="285"/>
      <c r="T99" s="284"/>
    </row>
    <row r="100" spans="1:20" ht="15.75" customHeight="1">
      <c r="A100" s="313" t="s">
        <v>570</v>
      </c>
      <c r="B100" s="279">
        <v>336</v>
      </c>
      <c r="C100" s="552"/>
      <c r="D100" s="552"/>
      <c r="E100" s="552"/>
      <c r="F100" s="552"/>
      <c r="G100" s="549"/>
      <c r="H100" s="374" t="s">
        <v>17</v>
      </c>
      <c r="I100" s="374" t="s">
        <v>17</v>
      </c>
      <c r="J100" s="552"/>
      <c r="K100" s="285"/>
      <c r="L100" s="552"/>
      <c r="M100" s="552"/>
      <c r="N100" s="285"/>
      <c r="O100" s="285"/>
      <c r="P100" s="286"/>
      <c r="Q100" s="552"/>
      <c r="R100" s="285"/>
      <c r="S100" s="285"/>
      <c r="T100" s="284"/>
    </row>
    <row r="101" spans="1:20" ht="15.75" customHeight="1">
      <c r="A101" s="313" t="s">
        <v>569</v>
      </c>
      <c r="B101" s="279">
        <v>338</v>
      </c>
      <c r="C101" s="552">
        <v>0.482022</v>
      </c>
      <c r="D101" s="552"/>
      <c r="E101" s="552"/>
      <c r="F101" s="552"/>
      <c r="G101" s="549"/>
      <c r="H101" s="374" t="s">
        <v>17</v>
      </c>
      <c r="I101" s="374" t="s">
        <v>17</v>
      </c>
      <c r="J101" s="552"/>
      <c r="K101" s="285"/>
      <c r="L101" s="552"/>
      <c r="M101" s="552"/>
      <c r="N101" s="285"/>
      <c r="O101" s="285"/>
      <c r="P101" s="286">
        <v>0.482022</v>
      </c>
      <c r="Q101" s="552"/>
      <c r="R101" s="285"/>
      <c r="S101" s="285"/>
      <c r="T101" s="284"/>
    </row>
    <row r="102" spans="1:20" ht="15.75" customHeight="1">
      <c r="A102" s="313" t="s">
        <v>568</v>
      </c>
      <c r="B102" s="279">
        <v>378</v>
      </c>
      <c r="C102" s="552"/>
      <c r="D102" s="552"/>
      <c r="E102" s="552"/>
      <c r="F102" s="552"/>
      <c r="G102" s="549"/>
      <c r="H102" s="374" t="s">
        <v>17</v>
      </c>
      <c r="I102" s="374" t="s">
        <v>17</v>
      </c>
      <c r="J102" s="552"/>
      <c r="K102" s="285"/>
      <c r="L102" s="552"/>
      <c r="M102" s="552"/>
      <c r="N102" s="285"/>
      <c r="O102" s="285"/>
      <c r="P102" s="286"/>
      <c r="Q102" s="552"/>
      <c r="R102" s="285"/>
      <c r="S102" s="285"/>
      <c r="T102" s="284"/>
    </row>
    <row r="103" spans="1:20" ht="15.75" customHeight="1">
      <c r="A103" s="313" t="s">
        <v>567</v>
      </c>
      <c r="B103" s="279">
        <v>340</v>
      </c>
      <c r="C103" s="552">
        <v>0.000673651</v>
      </c>
      <c r="D103" s="552"/>
      <c r="E103" s="552"/>
      <c r="F103" s="552"/>
      <c r="G103" s="549"/>
      <c r="H103" s="374" t="s">
        <v>17</v>
      </c>
      <c r="I103" s="374" t="s">
        <v>17</v>
      </c>
      <c r="J103" s="552"/>
      <c r="K103" s="285"/>
      <c r="L103" s="552"/>
      <c r="M103" s="552"/>
      <c r="N103" s="285"/>
      <c r="O103" s="285"/>
      <c r="P103" s="286">
        <v>0.000673651</v>
      </c>
      <c r="Q103" s="552">
        <v>0.000673651</v>
      </c>
      <c r="R103" s="285"/>
      <c r="S103" s="285"/>
      <c r="T103" s="284"/>
    </row>
    <row r="104" spans="1:20" ht="15.75" customHeight="1">
      <c r="A104" s="313" t="s">
        <v>566</v>
      </c>
      <c r="B104" s="279">
        <v>342</v>
      </c>
      <c r="C104" s="552">
        <v>0.0439146</v>
      </c>
      <c r="D104" s="552"/>
      <c r="E104" s="552"/>
      <c r="F104" s="552"/>
      <c r="G104" s="549"/>
      <c r="H104" s="374" t="s">
        <v>17</v>
      </c>
      <c r="I104" s="374" t="s">
        <v>17</v>
      </c>
      <c r="J104" s="552"/>
      <c r="K104" s="285"/>
      <c r="L104" s="552"/>
      <c r="M104" s="552"/>
      <c r="N104" s="285"/>
      <c r="O104" s="285"/>
      <c r="P104" s="286">
        <v>0.0439146</v>
      </c>
      <c r="Q104" s="552">
        <v>0.0208829</v>
      </c>
      <c r="R104" s="285"/>
      <c r="S104" s="285"/>
      <c r="T104" s="284"/>
    </row>
    <row r="105" spans="1:20" ht="15.75" customHeight="1">
      <c r="A105" s="313" t="s">
        <v>565</v>
      </c>
      <c r="B105" s="279">
        <v>381</v>
      </c>
      <c r="C105" s="552"/>
      <c r="D105" s="552"/>
      <c r="E105" s="552"/>
      <c r="F105" s="552"/>
      <c r="G105" s="549"/>
      <c r="H105" s="374" t="s">
        <v>17</v>
      </c>
      <c r="I105" s="374" t="s">
        <v>17</v>
      </c>
      <c r="J105" s="552"/>
      <c r="K105" s="285"/>
      <c r="L105" s="552"/>
      <c r="M105" s="552"/>
      <c r="N105" s="285"/>
      <c r="O105" s="285"/>
      <c r="P105" s="286"/>
      <c r="Q105" s="552"/>
      <c r="R105" s="285"/>
      <c r="S105" s="285"/>
      <c r="T105" s="284"/>
    </row>
    <row r="106" spans="1:20" ht="15.75" customHeight="1">
      <c r="A106" s="313" t="s">
        <v>564</v>
      </c>
      <c r="B106" s="279">
        <v>347</v>
      </c>
      <c r="C106" s="552">
        <v>0.00674414</v>
      </c>
      <c r="D106" s="552"/>
      <c r="E106" s="552"/>
      <c r="F106" s="552"/>
      <c r="G106" s="549"/>
      <c r="H106" s="374" t="s">
        <v>17</v>
      </c>
      <c r="I106" s="374" t="s">
        <v>17</v>
      </c>
      <c r="J106" s="552"/>
      <c r="K106" s="285"/>
      <c r="L106" s="552"/>
      <c r="M106" s="552"/>
      <c r="N106" s="285"/>
      <c r="O106" s="285"/>
      <c r="P106" s="286">
        <v>0.00674414</v>
      </c>
      <c r="Q106" s="552">
        <v>0.00674414</v>
      </c>
      <c r="R106" s="285"/>
      <c r="S106" s="285"/>
      <c r="T106" s="284"/>
    </row>
    <row r="107" spans="1:20" ht="15.75" customHeight="1">
      <c r="A107" s="313" t="s">
        <v>563</v>
      </c>
      <c r="B107" s="279">
        <v>349</v>
      </c>
      <c r="C107" s="552">
        <v>0.127954</v>
      </c>
      <c r="D107" s="552"/>
      <c r="E107" s="552"/>
      <c r="F107" s="552"/>
      <c r="G107" s="549"/>
      <c r="H107" s="374" t="s">
        <v>17</v>
      </c>
      <c r="I107" s="374" t="s">
        <v>17</v>
      </c>
      <c r="J107" s="552"/>
      <c r="K107" s="285"/>
      <c r="L107" s="552"/>
      <c r="M107" s="552"/>
      <c r="N107" s="285"/>
      <c r="O107" s="285"/>
      <c r="P107" s="286">
        <v>0.127954</v>
      </c>
      <c r="Q107" s="552"/>
      <c r="R107" s="285"/>
      <c r="S107" s="285">
        <v>0.127954</v>
      </c>
      <c r="T107" s="284"/>
    </row>
    <row r="108" spans="1:20" ht="15.75" customHeight="1">
      <c r="A108" s="313" t="s">
        <v>562</v>
      </c>
      <c r="B108" s="279">
        <v>351</v>
      </c>
      <c r="C108" s="552">
        <v>0.020852</v>
      </c>
      <c r="D108" s="552"/>
      <c r="E108" s="552"/>
      <c r="F108" s="552"/>
      <c r="G108" s="549"/>
      <c r="H108" s="374" t="s">
        <v>17</v>
      </c>
      <c r="I108" s="374" t="s">
        <v>17</v>
      </c>
      <c r="J108" s="552"/>
      <c r="K108" s="285"/>
      <c r="L108" s="552"/>
      <c r="M108" s="552"/>
      <c r="N108" s="285"/>
      <c r="O108" s="285"/>
      <c r="P108" s="286">
        <v>0.020852</v>
      </c>
      <c r="Q108" s="552">
        <v>0.020852</v>
      </c>
      <c r="R108" s="285"/>
      <c r="S108" s="285"/>
      <c r="T108" s="284"/>
    </row>
    <row r="109" spans="1:20" ht="15.75" customHeight="1">
      <c r="A109" s="313" t="s">
        <v>561</v>
      </c>
      <c r="B109" s="279">
        <v>354</v>
      </c>
      <c r="C109" s="552"/>
      <c r="D109" s="552"/>
      <c r="E109" s="552"/>
      <c r="F109" s="552"/>
      <c r="G109" s="549"/>
      <c r="H109" s="374" t="s">
        <v>17</v>
      </c>
      <c r="I109" s="374" t="s">
        <v>17</v>
      </c>
      <c r="J109" s="552"/>
      <c r="K109" s="285"/>
      <c r="L109" s="552"/>
      <c r="M109" s="552"/>
      <c r="N109" s="285"/>
      <c r="O109" s="285"/>
      <c r="P109" s="286"/>
      <c r="Q109" s="552"/>
      <c r="R109" s="285"/>
      <c r="S109" s="285"/>
      <c r="T109" s="284"/>
    </row>
    <row r="110" spans="1:20" ht="15.75" customHeight="1">
      <c r="A110" s="313" t="s">
        <v>560</v>
      </c>
      <c r="B110" s="279">
        <v>358</v>
      </c>
      <c r="C110" s="552"/>
      <c r="D110" s="552"/>
      <c r="E110" s="552"/>
      <c r="F110" s="552"/>
      <c r="G110" s="549"/>
      <c r="H110" s="374" t="s">
        <v>17</v>
      </c>
      <c r="I110" s="374" t="s">
        <v>17</v>
      </c>
      <c r="J110" s="552"/>
      <c r="K110" s="285"/>
      <c r="L110" s="552"/>
      <c r="M110" s="552"/>
      <c r="N110" s="285"/>
      <c r="O110" s="285"/>
      <c r="P110" s="286"/>
      <c r="Q110" s="552"/>
      <c r="R110" s="285"/>
      <c r="S110" s="285"/>
      <c r="T110" s="284"/>
    </row>
    <row r="111" spans="1:20" ht="15.75" customHeight="1">
      <c r="A111" s="313" t="s">
        <v>559</v>
      </c>
      <c r="B111" s="279">
        <v>385</v>
      </c>
      <c r="C111" s="552"/>
      <c r="D111" s="552"/>
      <c r="E111" s="552"/>
      <c r="F111" s="552"/>
      <c r="G111" s="549"/>
      <c r="H111" s="374" t="s">
        <v>17</v>
      </c>
      <c r="I111" s="374" t="s">
        <v>17</v>
      </c>
      <c r="J111" s="552"/>
      <c r="K111" s="285"/>
      <c r="L111" s="552"/>
      <c r="M111" s="552"/>
      <c r="N111" s="285"/>
      <c r="O111" s="285"/>
      <c r="P111" s="286"/>
      <c r="Q111" s="552"/>
      <c r="R111" s="285"/>
      <c r="S111" s="285"/>
      <c r="T111" s="284"/>
    </row>
    <row r="112" spans="1:20" ht="15.75" customHeight="1">
      <c r="A112" s="313" t="s">
        <v>558</v>
      </c>
      <c r="B112" s="279">
        <v>364</v>
      </c>
      <c r="C112" s="552">
        <v>0.0127954</v>
      </c>
      <c r="D112" s="552"/>
      <c r="E112" s="552"/>
      <c r="F112" s="552"/>
      <c r="G112" s="549"/>
      <c r="H112" s="374" t="s">
        <v>17</v>
      </c>
      <c r="I112" s="374" t="s">
        <v>17</v>
      </c>
      <c r="J112" s="552"/>
      <c r="K112" s="285"/>
      <c r="L112" s="552"/>
      <c r="M112" s="552"/>
      <c r="N112" s="285"/>
      <c r="O112" s="285"/>
      <c r="P112" s="286">
        <v>0.0127954</v>
      </c>
      <c r="Q112" s="552"/>
      <c r="R112" s="285"/>
      <c r="S112" s="285"/>
      <c r="T112" s="284"/>
    </row>
    <row r="113" spans="1:20" ht="15.75" customHeight="1">
      <c r="A113" s="313" t="s">
        <v>557</v>
      </c>
      <c r="B113" s="279">
        <v>366</v>
      </c>
      <c r="C113" s="552">
        <v>0.0129744</v>
      </c>
      <c r="D113" s="552"/>
      <c r="E113" s="552"/>
      <c r="F113" s="552"/>
      <c r="G113" s="549"/>
      <c r="H113" s="374" t="s">
        <v>17</v>
      </c>
      <c r="I113" s="374" t="s">
        <v>17</v>
      </c>
      <c r="J113" s="552"/>
      <c r="K113" s="285"/>
      <c r="L113" s="552"/>
      <c r="M113" s="552"/>
      <c r="N113" s="285"/>
      <c r="O113" s="285"/>
      <c r="P113" s="286">
        <v>0.0129744</v>
      </c>
      <c r="Q113" s="552">
        <v>0.0129744</v>
      </c>
      <c r="R113" s="285"/>
      <c r="S113" s="285"/>
      <c r="T113" s="284"/>
    </row>
    <row r="114" spans="1:20" ht="15.75" customHeight="1">
      <c r="A114" s="313" t="s">
        <v>556</v>
      </c>
      <c r="B114" s="279">
        <v>382</v>
      </c>
      <c r="C114" s="552"/>
      <c r="D114" s="552"/>
      <c r="E114" s="552"/>
      <c r="F114" s="552"/>
      <c r="G114" s="549"/>
      <c r="H114" s="374" t="s">
        <v>17</v>
      </c>
      <c r="I114" s="374" t="s">
        <v>17</v>
      </c>
      <c r="J114" s="552"/>
      <c r="K114" s="285"/>
      <c r="L114" s="552"/>
      <c r="M114" s="552"/>
      <c r="N114" s="285"/>
      <c r="O114" s="285"/>
      <c r="P114" s="286"/>
      <c r="Q114" s="552"/>
      <c r="R114" s="285"/>
      <c r="S114" s="285"/>
      <c r="T114" s="284"/>
    </row>
    <row r="115" spans="1:20" ht="15.75" customHeight="1">
      <c r="A115" s="313" t="s">
        <v>555</v>
      </c>
      <c r="B115" s="279">
        <v>383</v>
      </c>
      <c r="C115" s="552">
        <v>0.00681226</v>
      </c>
      <c r="D115" s="552"/>
      <c r="E115" s="552"/>
      <c r="F115" s="552"/>
      <c r="G115" s="549"/>
      <c r="H115" s="374" t="s">
        <v>17</v>
      </c>
      <c r="I115" s="374" t="s">
        <v>17</v>
      </c>
      <c r="J115" s="552"/>
      <c r="K115" s="285"/>
      <c r="L115" s="552"/>
      <c r="M115" s="552"/>
      <c r="N115" s="285"/>
      <c r="O115" s="285"/>
      <c r="P115" s="286">
        <v>0.00681226</v>
      </c>
      <c r="Q115" s="552"/>
      <c r="R115" s="285"/>
      <c r="S115" s="285"/>
      <c r="T115" s="284"/>
    </row>
    <row r="116" spans="1:20" ht="15.75" customHeight="1">
      <c r="A116" s="313" t="s">
        <v>554</v>
      </c>
      <c r="B116" s="279">
        <v>384</v>
      </c>
      <c r="C116" s="552"/>
      <c r="D116" s="552"/>
      <c r="E116" s="552"/>
      <c r="F116" s="552"/>
      <c r="G116" s="549"/>
      <c r="H116" s="374" t="s">
        <v>17</v>
      </c>
      <c r="I116" s="374" t="s">
        <v>17</v>
      </c>
      <c r="J116" s="552"/>
      <c r="K116" s="285"/>
      <c r="L116" s="552"/>
      <c r="M116" s="552"/>
      <c r="N116" s="285"/>
      <c r="O116" s="285"/>
      <c r="P116" s="286"/>
      <c r="Q116" s="552"/>
      <c r="R116" s="285"/>
      <c r="S116" s="285"/>
      <c r="T116" s="284"/>
    </row>
    <row r="117" spans="1:20" ht="15.75" customHeight="1">
      <c r="A117" s="313" t="s">
        <v>553</v>
      </c>
      <c r="B117" s="279">
        <v>380</v>
      </c>
      <c r="C117" s="552"/>
      <c r="D117" s="552"/>
      <c r="E117" s="552"/>
      <c r="F117" s="552"/>
      <c r="G117" s="549"/>
      <c r="H117" s="374" t="s">
        <v>17</v>
      </c>
      <c r="I117" s="374" t="s">
        <v>17</v>
      </c>
      <c r="J117" s="552"/>
      <c r="K117" s="285"/>
      <c r="L117" s="552"/>
      <c r="M117" s="552"/>
      <c r="N117" s="285"/>
      <c r="O117" s="285"/>
      <c r="P117" s="286"/>
      <c r="Q117" s="552"/>
      <c r="R117" s="285"/>
      <c r="S117" s="285"/>
      <c r="T117" s="284"/>
    </row>
    <row r="118" spans="1:20" ht="15.75" customHeight="1">
      <c r="A118" s="313" t="s">
        <v>552</v>
      </c>
      <c r="B118" s="279">
        <v>389</v>
      </c>
      <c r="C118" s="552"/>
      <c r="D118" s="552"/>
      <c r="E118" s="552"/>
      <c r="F118" s="552"/>
      <c r="G118" s="549"/>
      <c r="H118" s="374" t="s">
        <v>17</v>
      </c>
      <c r="I118" s="374" t="s">
        <v>17</v>
      </c>
      <c r="J118" s="552"/>
      <c r="K118" s="285"/>
      <c r="L118" s="552"/>
      <c r="M118" s="552"/>
      <c r="N118" s="285"/>
      <c r="O118" s="285"/>
      <c r="P118" s="286"/>
      <c r="Q118" s="552"/>
      <c r="R118" s="285"/>
      <c r="S118" s="285"/>
      <c r="T118" s="284"/>
    </row>
    <row r="119" spans="1:20" ht="15.75" customHeight="1">
      <c r="A119" s="307"/>
      <c r="B119" s="418"/>
      <c r="C119" s="555"/>
      <c r="D119" s="555"/>
      <c r="E119" s="555"/>
      <c r="F119" s="555"/>
      <c r="G119" s="554"/>
      <c r="H119" s="371" t="s">
        <v>17</v>
      </c>
      <c r="I119" s="371" t="s">
        <v>17</v>
      </c>
      <c r="J119" s="555"/>
      <c r="K119" s="288"/>
      <c r="L119" s="555"/>
      <c r="M119" s="555"/>
      <c r="N119" s="288"/>
      <c r="O119" s="288"/>
      <c r="P119" s="536"/>
      <c r="Q119" s="555"/>
      <c r="R119" s="288"/>
      <c r="S119" s="288"/>
      <c r="T119" s="557"/>
    </row>
    <row r="120" spans="1:21" s="600" customFormat="1" ht="15.75" customHeight="1">
      <c r="A120" s="280" t="s">
        <v>551</v>
      </c>
      <c r="B120" s="279"/>
      <c r="C120" s="285">
        <f>SUM(C121:C133)</f>
        <v>0.48086923000000004</v>
      </c>
      <c r="D120" s="285">
        <f>SUM(D121:D133)</f>
        <v>0</v>
      </c>
      <c r="E120" s="285">
        <f>SUM(E121:E133)</f>
        <v>0</v>
      </c>
      <c r="F120" s="285">
        <f>SUM(F121:F133)</f>
        <v>0</v>
      </c>
      <c r="G120" s="274">
        <f>SUM(G121:G133)</f>
        <v>0</v>
      </c>
      <c r="H120" s="374" t="s">
        <v>17</v>
      </c>
      <c r="I120" s="374" t="s">
        <v>17</v>
      </c>
      <c r="J120" s="285">
        <f aca="true" t="shared" si="6" ref="J120:T120">SUM(J121:J133)</f>
        <v>0</v>
      </c>
      <c r="K120" s="285">
        <f t="shared" si="6"/>
        <v>0</v>
      </c>
      <c r="L120" s="285">
        <f t="shared" si="6"/>
        <v>0</v>
      </c>
      <c r="M120" s="285">
        <f t="shared" si="6"/>
        <v>0</v>
      </c>
      <c r="N120" s="285">
        <f t="shared" si="6"/>
        <v>0</v>
      </c>
      <c r="O120" s="285">
        <f t="shared" si="6"/>
        <v>0</v>
      </c>
      <c r="P120" s="286">
        <f t="shared" si="6"/>
        <v>0.48086923000000004</v>
      </c>
      <c r="Q120" s="285">
        <f t="shared" si="6"/>
        <v>0.3821565</v>
      </c>
      <c r="R120" s="285">
        <f t="shared" si="6"/>
        <v>0</v>
      </c>
      <c r="S120" s="285">
        <f t="shared" si="6"/>
        <v>0</v>
      </c>
      <c r="T120" s="273">
        <f t="shared" si="6"/>
        <v>0</v>
      </c>
      <c r="U120"/>
    </row>
    <row r="121" spans="1:20" ht="15.75" customHeight="1">
      <c r="A121" s="313" t="s">
        <v>550</v>
      </c>
      <c r="B121" s="279">
        <v>425</v>
      </c>
      <c r="C121" s="552">
        <v>0.0153545</v>
      </c>
      <c r="D121" s="552"/>
      <c r="E121" s="552"/>
      <c r="F121" s="552"/>
      <c r="G121" s="549"/>
      <c r="H121" s="374" t="s">
        <v>17</v>
      </c>
      <c r="I121" s="374" t="s">
        <v>17</v>
      </c>
      <c r="J121" s="552"/>
      <c r="K121" s="285"/>
      <c r="L121" s="552"/>
      <c r="M121" s="552"/>
      <c r="N121" s="285"/>
      <c r="O121" s="285"/>
      <c r="P121" s="286">
        <v>0.0153545</v>
      </c>
      <c r="Q121" s="552"/>
      <c r="R121" s="285"/>
      <c r="S121" s="285"/>
      <c r="T121" s="284"/>
    </row>
    <row r="122" spans="1:20" ht="15.75" customHeight="1">
      <c r="A122" s="313" t="s">
        <v>549</v>
      </c>
      <c r="B122" s="279">
        <v>428</v>
      </c>
      <c r="C122" s="552">
        <v>0.0548331</v>
      </c>
      <c r="D122" s="552"/>
      <c r="E122" s="552"/>
      <c r="F122" s="552"/>
      <c r="G122" s="549"/>
      <c r="H122" s="374" t="s">
        <v>17</v>
      </c>
      <c r="I122" s="374" t="s">
        <v>17</v>
      </c>
      <c r="J122" s="552"/>
      <c r="K122" s="285"/>
      <c r="L122" s="552"/>
      <c r="M122" s="552"/>
      <c r="N122" s="285"/>
      <c r="O122" s="285"/>
      <c r="P122" s="286">
        <v>0.0548331</v>
      </c>
      <c r="Q122" s="552">
        <v>0.0548331</v>
      </c>
      <c r="R122" s="285"/>
      <c r="S122" s="285"/>
      <c r="T122" s="284"/>
    </row>
    <row r="123" spans="1:20" ht="15.75" customHeight="1">
      <c r="A123" s="313" t="s">
        <v>548</v>
      </c>
      <c r="B123" s="279">
        <v>431</v>
      </c>
      <c r="C123" s="552">
        <v>0.00767723</v>
      </c>
      <c r="D123" s="552"/>
      <c r="E123" s="552"/>
      <c r="F123" s="552"/>
      <c r="G123" s="549"/>
      <c r="H123" s="374" t="s">
        <v>17</v>
      </c>
      <c r="I123" s="374" t="s">
        <v>17</v>
      </c>
      <c r="J123" s="552"/>
      <c r="K123" s="285"/>
      <c r="L123" s="552"/>
      <c r="M123" s="552"/>
      <c r="N123" s="285"/>
      <c r="O123" s="285"/>
      <c r="P123" s="286">
        <v>0.00767723</v>
      </c>
      <c r="Q123" s="552"/>
      <c r="R123" s="285"/>
      <c r="S123" s="285"/>
      <c r="T123" s="284"/>
    </row>
    <row r="124" spans="1:20" ht="15.75" customHeight="1">
      <c r="A124" s="313" t="s">
        <v>547</v>
      </c>
      <c r="B124" s="279">
        <v>434</v>
      </c>
      <c r="C124" s="552"/>
      <c r="D124" s="552"/>
      <c r="E124" s="552"/>
      <c r="F124" s="552"/>
      <c r="G124" s="549"/>
      <c r="H124" s="374" t="s">
        <v>17</v>
      </c>
      <c r="I124" s="374" t="s">
        <v>17</v>
      </c>
      <c r="J124" s="552"/>
      <c r="K124" s="285"/>
      <c r="L124" s="552"/>
      <c r="M124" s="552"/>
      <c r="N124" s="285"/>
      <c r="O124" s="285"/>
      <c r="P124" s="286"/>
      <c r="Q124" s="552"/>
      <c r="R124" s="285"/>
      <c r="S124" s="285"/>
      <c r="T124" s="284"/>
    </row>
    <row r="125" spans="1:20" ht="15.75" customHeight="1">
      <c r="A125" s="313" t="s">
        <v>546</v>
      </c>
      <c r="B125" s="279">
        <v>437</v>
      </c>
      <c r="C125" s="552">
        <v>0.0737518</v>
      </c>
      <c r="D125" s="552"/>
      <c r="E125" s="552"/>
      <c r="F125" s="552"/>
      <c r="G125" s="549"/>
      <c r="H125" s="374" t="s">
        <v>17</v>
      </c>
      <c r="I125" s="374" t="s">
        <v>17</v>
      </c>
      <c r="J125" s="552"/>
      <c r="K125" s="285"/>
      <c r="L125" s="552"/>
      <c r="M125" s="552"/>
      <c r="N125" s="285"/>
      <c r="O125" s="285"/>
      <c r="P125" s="286">
        <v>0.0737518</v>
      </c>
      <c r="Q125" s="552">
        <v>0.0592572</v>
      </c>
      <c r="R125" s="285"/>
      <c r="S125" s="285"/>
      <c r="T125" s="284"/>
    </row>
    <row r="126" spans="1:20" ht="15.75" customHeight="1">
      <c r="A126" s="313" t="s">
        <v>545</v>
      </c>
      <c r="B126" s="279">
        <v>440</v>
      </c>
      <c r="C126" s="552">
        <v>0.0456347</v>
      </c>
      <c r="D126" s="552"/>
      <c r="E126" s="552"/>
      <c r="F126" s="552"/>
      <c r="G126" s="549"/>
      <c r="H126" s="374" t="s">
        <v>17</v>
      </c>
      <c r="I126" s="374" t="s">
        <v>17</v>
      </c>
      <c r="J126" s="552"/>
      <c r="K126" s="285"/>
      <c r="L126" s="552"/>
      <c r="M126" s="552"/>
      <c r="N126" s="285"/>
      <c r="O126" s="285"/>
      <c r="P126" s="286">
        <v>0.0456347</v>
      </c>
      <c r="Q126" s="552">
        <v>0.0456347</v>
      </c>
      <c r="R126" s="285"/>
      <c r="S126" s="285"/>
      <c r="T126" s="284"/>
    </row>
    <row r="127" spans="1:20" ht="15.75" customHeight="1">
      <c r="A127" s="313" t="s">
        <v>544</v>
      </c>
      <c r="B127" s="279">
        <v>446</v>
      </c>
      <c r="C127" s="552"/>
      <c r="D127" s="552"/>
      <c r="E127" s="552"/>
      <c r="F127" s="552"/>
      <c r="G127" s="549"/>
      <c r="H127" s="374" t="s">
        <v>17</v>
      </c>
      <c r="I127" s="374" t="s">
        <v>17</v>
      </c>
      <c r="J127" s="552"/>
      <c r="K127" s="285"/>
      <c r="L127" s="552"/>
      <c r="M127" s="552"/>
      <c r="N127" s="285"/>
      <c r="O127" s="285"/>
      <c r="P127" s="286"/>
      <c r="Q127" s="552"/>
      <c r="R127" s="285"/>
      <c r="S127" s="285"/>
      <c r="T127" s="284"/>
    </row>
    <row r="128" spans="1:20" ht="15.75" customHeight="1">
      <c r="A128" s="313" t="s">
        <v>543</v>
      </c>
      <c r="B128" s="279">
        <v>451</v>
      </c>
      <c r="C128" s="552">
        <v>0.0970459</v>
      </c>
      <c r="D128" s="552"/>
      <c r="E128" s="552"/>
      <c r="F128" s="552"/>
      <c r="G128" s="549"/>
      <c r="H128" s="374" t="s">
        <v>17</v>
      </c>
      <c r="I128" s="374" t="s">
        <v>17</v>
      </c>
      <c r="J128" s="552"/>
      <c r="K128" s="285"/>
      <c r="L128" s="552"/>
      <c r="M128" s="552"/>
      <c r="N128" s="285"/>
      <c r="O128" s="285"/>
      <c r="P128" s="286">
        <v>0.0970459</v>
      </c>
      <c r="Q128" s="552">
        <v>0.0738095</v>
      </c>
      <c r="R128" s="285"/>
      <c r="S128" s="285"/>
      <c r="T128" s="284"/>
    </row>
    <row r="129" spans="1:20" ht="15.75" customHeight="1">
      <c r="A129" s="313" t="s">
        <v>542</v>
      </c>
      <c r="B129" s="279">
        <v>454</v>
      </c>
      <c r="C129" s="552">
        <v>0.186572</v>
      </c>
      <c r="D129" s="552"/>
      <c r="E129" s="552"/>
      <c r="F129" s="552"/>
      <c r="G129" s="549"/>
      <c r="H129" s="374" t="s">
        <v>17</v>
      </c>
      <c r="I129" s="374" t="s">
        <v>17</v>
      </c>
      <c r="J129" s="552"/>
      <c r="K129" s="285"/>
      <c r="L129" s="552"/>
      <c r="M129" s="552"/>
      <c r="N129" s="285"/>
      <c r="O129" s="285"/>
      <c r="P129" s="286">
        <v>0.186572</v>
      </c>
      <c r="Q129" s="552">
        <v>0.148622</v>
      </c>
      <c r="R129" s="285"/>
      <c r="S129" s="285"/>
      <c r="T129" s="284"/>
    </row>
    <row r="130" spans="1:20" ht="15.75" customHeight="1">
      <c r="A130" s="313" t="s">
        <v>541</v>
      </c>
      <c r="B130" s="279">
        <v>457</v>
      </c>
      <c r="C130" s="552"/>
      <c r="D130" s="552"/>
      <c r="E130" s="552"/>
      <c r="F130" s="552"/>
      <c r="G130" s="549"/>
      <c r="H130" s="374" t="s">
        <v>17</v>
      </c>
      <c r="I130" s="374" t="s">
        <v>17</v>
      </c>
      <c r="J130" s="552"/>
      <c r="K130" s="285"/>
      <c r="L130" s="552"/>
      <c r="M130" s="552"/>
      <c r="N130" s="285"/>
      <c r="O130" s="285"/>
      <c r="P130" s="286"/>
      <c r="Q130" s="552"/>
      <c r="R130" s="285"/>
      <c r="S130" s="285"/>
      <c r="T130" s="284"/>
    </row>
    <row r="131" spans="1:20" ht="15.75" customHeight="1">
      <c r="A131" s="313" t="s">
        <v>540</v>
      </c>
      <c r="B131" s="279">
        <v>460</v>
      </c>
      <c r="C131" s="552"/>
      <c r="D131" s="552"/>
      <c r="E131" s="552"/>
      <c r="F131" s="552"/>
      <c r="G131" s="549"/>
      <c r="H131" s="374" t="s">
        <v>17</v>
      </c>
      <c r="I131" s="374" t="s">
        <v>17</v>
      </c>
      <c r="J131" s="552"/>
      <c r="K131" s="285"/>
      <c r="L131" s="552"/>
      <c r="M131" s="552"/>
      <c r="N131" s="285"/>
      <c r="O131" s="285"/>
      <c r="P131" s="286"/>
      <c r="Q131" s="552"/>
      <c r="R131" s="285"/>
      <c r="S131" s="285"/>
      <c r="T131" s="284"/>
    </row>
    <row r="132" spans="1:20" ht="15.75" customHeight="1">
      <c r="A132" s="313" t="s">
        <v>539</v>
      </c>
      <c r="B132" s="279">
        <v>463</v>
      </c>
      <c r="C132" s="552"/>
      <c r="D132" s="552"/>
      <c r="E132" s="552"/>
      <c r="F132" s="552"/>
      <c r="G132" s="549"/>
      <c r="H132" s="374" t="s">
        <v>17</v>
      </c>
      <c r="I132" s="374" t="s">
        <v>17</v>
      </c>
      <c r="J132" s="552"/>
      <c r="K132" s="285"/>
      <c r="L132" s="552"/>
      <c r="M132" s="552"/>
      <c r="N132" s="285"/>
      <c r="O132" s="285"/>
      <c r="P132" s="286"/>
      <c r="Q132" s="552"/>
      <c r="R132" s="285"/>
      <c r="S132" s="285"/>
      <c r="T132" s="284"/>
    </row>
    <row r="133" spans="1:20" ht="15.75" customHeight="1">
      <c r="A133" s="313" t="s">
        <v>734</v>
      </c>
      <c r="B133" s="279">
        <v>489</v>
      </c>
      <c r="C133" s="552"/>
      <c r="D133" s="552"/>
      <c r="E133" s="552"/>
      <c r="F133" s="552"/>
      <c r="G133" s="549"/>
      <c r="H133" s="374" t="s">
        <v>17</v>
      </c>
      <c r="I133" s="374" t="s">
        <v>17</v>
      </c>
      <c r="J133" s="552"/>
      <c r="K133" s="285"/>
      <c r="L133" s="552"/>
      <c r="M133" s="552"/>
      <c r="N133" s="285"/>
      <c r="O133" s="285"/>
      <c r="P133" s="286"/>
      <c r="Q133" s="552"/>
      <c r="R133" s="285"/>
      <c r="S133" s="285"/>
      <c r="T133" s="284"/>
    </row>
    <row r="134" spans="1:20" ht="15.75" customHeight="1">
      <c r="A134" s="307"/>
      <c r="B134" s="418"/>
      <c r="C134" s="555"/>
      <c r="D134" s="555"/>
      <c r="E134" s="555"/>
      <c r="F134" s="555"/>
      <c r="G134" s="554"/>
      <c r="H134" s="371" t="s">
        <v>17</v>
      </c>
      <c r="I134" s="371" t="s">
        <v>17</v>
      </c>
      <c r="J134" s="555"/>
      <c r="K134" s="288"/>
      <c r="L134" s="555"/>
      <c r="M134" s="555"/>
      <c r="N134" s="288"/>
      <c r="O134" s="288"/>
      <c r="P134" s="536"/>
      <c r="Q134" s="555"/>
      <c r="R134" s="288"/>
      <c r="S134" s="288"/>
      <c r="T134" s="557"/>
    </row>
    <row r="135" spans="1:21" s="600" customFormat="1" ht="15.75" customHeight="1">
      <c r="A135" s="280" t="s">
        <v>733</v>
      </c>
      <c r="B135" s="279">
        <v>498</v>
      </c>
      <c r="C135" s="552"/>
      <c r="D135" s="552"/>
      <c r="E135" s="552"/>
      <c r="F135" s="552"/>
      <c r="G135" s="549"/>
      <c r="H135" s="374" t="s">
        <v>17</v>
      </c>
      <c r="I135" s="374" t="s">
        <v>17</v>
      </c>
      <c r="J135" s="552"/>
      <c r="K135" s="285"/>
      <c r="L135" s="552"/>
      <c r="M135" s="552"/>
      <c r="N135" s="285"/>
      <c r="O135" s="285"/>
      <c r="P135" s="286"/>
      <c r="Q135" s="552"/>
      <c r="R135" s="285"/>
      <c r="S135" s="285"/>
      <c r="T135" s="284"/>
      <c r="U135"/>
    </row>
    <row r="136" spans="1:20" ht="15.75" customHeight="1">
      <c r="A136" s="307"/>
      <c r="B136" s="418"/>
      <c r="C136" s="555"/>
      <c r="D136" s="555"/>
      <c r="E136" s="555"/>
      <c r="F136" s="555"/>
      <c r="G136" s="554"/>
      <c r="H136" s="371" t="s">
        <v>17</v>
      </c>
      <c r="I136" s="371" t="s">
        <v>17</v>
      </c>
      <c r="J136" s="555"/>
      <c r="K136" s="288"/>
      <c r="L136" s="555"/>
      <c r="M136" s="555"/>
      <c r="N136" s="288"/>
      <c r="O136" s="288"/>
      <c r="P136" s="536"/>
      <c r="Q136" s="555"/>
      <c r="R136" s="288"/>
      <c r="S136" s="288"/>
      <c r="T136" s="557"/>
    </row>
    <row r="137" spans="1:21" s="594" customFormat="1" ht="19.5">
      <c r="A137" s="370" t="s">
        <v>536</v>
      </c>
      <c r="B137" s="451"/>
      <c r="C137" s="596">
        <f>C139+C149+C171+C185</f>
        <v>30.290333460000003</v>
      </c>
      <c r="D137" s="596">
        <f>D139+D149+D171+D185</f>
        <v>0</v>
      </c>
      <c r="E137" s="596">
        <f>E139+E149+E171+E185</f>
        <v>0</v>
      </c>
      <c r="F137" s="596">
        <f>F139+F149+F171+F185</f>
        <v>0</v>
      </c>
      <c r="G137" s="274">
        <f>G139+G149+G171+G185</f>
        <v>0</v>
      </c>
      <c r="H137" s="369" t="s">
        <v>17</v>
      </c>
      <c r="I137" s="369" t="s">
        <v>17</v>
      </c>
      <c r="J137" s="596">
        <f aca="true" t="shared" si="7" ref="J137:T137">J139+J149+J171+J185</f>
        <v>0</v>
      </c>
      <c r="K137" s="596">
        <f t="shared" si="7"/>
        <v>0</v>
      </c>
      <c r="L137" s="596">
        <f t="shared" si="7"/>
        <v>0</v>
      </c>
      <c r="M137" s="596">
        <f t="shared" si="7"/>
        <v>0</v>
      </c>
      <c r="N137" s="596">
        <f t="shared" si="7"/>
        <v>0</v>
      </c>
      <c r="O137" s="596">
        <f t="shared" si="7"/>
        <v>0</v>
      </c>
      <c r="P137" s="598">
        <f t="shared" si="7"/>
        <v>30.290333460000003</v>
      </c>
      <c r="Q137" s="596">
        <f t="shared" si="7"/>
        <v>10.142695670000002</v>
      </c>
      <c r="R137" s="596">
        <f t="shared" si="7"/>
        <v>0.0393893</v>
      </c>
      <c r="S137" s="596">
        <f t="shared" si="7"/>
        <v>2.1715154</v>
      </c>
      <c r="T137" s="599">
        <f t="shared" si="7"/>
        <v>0</v>
      </c>
      <c r="U137"/>
    </row>
    <row r="138" spans="1:20" ht="15.75" customHeight="1">
      <c r="A138" s="307"/>
      <c r="B138" s="418"/>
      <c r="C138" s="555"/>
      <c r="D138" s="555"/>
      <c r="E138" s="555"/>
      <c r="F138" s="555"/>
      <c r="G138" s="554"/>
      <c r="H138" s="371" t="s">
        <v>17</v>
      </c>
      <c r="I138" s="371" t="s">
        <v>17</v>
      </c>
      <c r="J138" s="555"/>
      <c r="K138" s="288"/>
      <c r="L138" s="555"/>
      <c r="M138" s="555"/>
      <c r="N138" s="288"/>
      <c r="O138" s="288"/>
      <c r="P138" s="536"/>
      <c r="Q138" s="555"/>
      <c r="R138" s="288"/>
      <c r="S138" s="288"/>
      <c r="T138" s="557"/>
    </row>
    <row r="139" spans="1:21" s="521" customFormat="1" ht="15.75" customHeight="1">
      <c r="A139" s="457" t="s">
        <v>535</v>
      </c>
      <c r="B139" s="270"/>
      <c r="C139" s="274">
        <f>SUM(C140:C147)</f>
        <v>4.502721</v>
      </c>
      <c r="D139" s="274">
        <f>SUM(D140:D147)</f>
        <v>0</v>
      </c>
      <c r="E139" s="274">
        <f>SUM(E140:E147)</f>
        <v>0</v>
      </c>
      <c r="F139" s="274">
        <f>SUM(F140:F147)</f>
        <v>0</v>
      </c>
      <c r="G139" s="274">
        <f>SUM(G140:G147)</f>
        <v>0</v>
      </c>
      <c r="H139" s="381" t="s">
        <v>17</v>
      </c>
      <c r="I139" s="381" t="s">
        <v>17</v>
      </c>
      <c r="J139" s="274">
        <f aca="true" t="shared" si="8" ref="J139:T139">SUM(J140:J147)</f>
        <v>0</v>
      </c>
      <c r="K139" s="274">
        <f t="shared" si="8"/>
        <v>0</v>
      </c>
      <c r="L139" s="274">
        <f t="shared" si="8"/>
        <v>0</v>
      </c>
      <c r="M139" s="274">
        <f t="shared" si="8"/>
        <v>0</v>
      </c>
      <c r="N139" s="274">
        <f t="shared" si="8"/>
        <v>0</v>
      </c>
      <c r="O139" s="274">
        <f t="shared" si="8"/>
        <v>0</v>
      </c>
      <c r="P139" s="275">
        <f t="shared" si="8"/>
        <v>4.502721</v>
      </c>
      <c r="Q139" s="274">
        <f t="shared" si="8"/>
        <v>0.3111889</v>
      </c>
      <c r="R139" s="274">
        <f t="shared" si="8"/>
        <v>0</v>
      </c>
      <c r="S139" s="274">
        <f t="shared" si="8"/>
        <v>1.407491</v>
      </c>
      <c r="T139" s="566">
        <f t="shared" si="8"/>
        <v>0</v>
      </c>
      <c r="U139" s="236"/>
    </row>
    <row r="140" spans="1:20" ht="15.75" customHeight="1">
      <c r="A140" s="313" t="s">
        <v>534</v>
      </c>
      <c r="B140" s="279">
        <v>540</v>
      </c>
      <c r="C140" s="552">
        <v>0.06107</v>
      </c>
      <c r="D140" s="552"/>
      <c r="E140" s="552"/>
      <c r="F140" s="552"/>
      <c r="G140" s="549"/>
      <c r="H140" s="374" t="s">
        <v>17</v>
      </c>
      <c r="I140" s="374" t="s">
        <v>17</v>
      </c>
      <c r="J140" s="552"/>
      <c r="K140" s="285"/>
      <c r="L140" s="552"/>
      <c r="M140" s="552"/>
      <c r="N140" s="285"/>
      <c r="O140" s="285"/>
      <c r="P140" s="286">
        <v>0.06107</v>
      </c>
      <c r="Q140" s="552"/>
      <c r="R140" s="285"/>
      <c r="S140" s="285"/>
      <c r="T140" s="284"/>
    </row>
    <row r="141" spans="1:20" ht="15.75" customHeight="1">
      <c r="A141" s="313" t="s">
        <v>533</v>
      </c>
      <c r="B141" s="279">
        <v>543</v>
      </c>
      <c r="C141" s="552">
        <v>0.284131</v>
      </c>
      <c r="D141" s="552"/>
      <c r="E141" s="552"/>
      <c r="F141" s="552"/>
      <c r="G141" s="549"/>
      <c r="H141" s="374" t="s">
        <v>17</v>
      </c>
      <c r="I141" s="374" t="s">
        <v>17</v>
      </c>
      <c r="J141" s="552"/>
      <c r="K141" s="285"/>
      <c r="L141" s="552"/>
      <c r="M141" s="552"/>
      <c r="N141" s="285"/>
      <c r="O141" s="285"/>
      <c r="P141" s="286">
        <v>0.284131</v>
      </c>
      <c r="Q141" s="552">
        <v>0.0207267</v>
      </c>
      <c r="R141" s="285"/>
      <c r="S141" s="285">
        <v>0.153545</v>
      </c>
      <c r="T141" s="284"/>
    </row>
    <row r="142" spans="1:20" ht="15.75" customHeight="1">
      <c r="A142" s="313" t="s">
        <v>532</v>
      </c>
      <c r="B142" s="279">
        <v>549</v>
      </c>
      <c r="C142" s="552">
        <v>0.448478</v>
      </c>
      <c r="D142" s="552"/>
      <c r="E142" s="552"/>
      <c r="F142" s="552"/>
      <c r="G142" s="549"/>
      <c r="H142" s="374" t="s">
        <v>17</v>
      </c>
      <c r="I142" s="374" t="s">
        <v>17</v>
      </c>
      <c r="J142" s="552"/>
      <c r="K142" s="285"/>
      <c r="L142" s="552"/>
      <c r="M142" s="552"/>
      <c r="N142" s="285"/>
      <c r="O142" s="285"/>
      <c r="P142" s="286">
        <v>0.448478</v>
      </c>
      <c r="Q142" s="552">
        <v>0.0211758</v>
      </c>
      <c r="R142" s="285"/>
      <c r="S142" s="285">
        <v>0.255906</v>
      </c>
      <c r="T142" s="284"/>
    </row>
    <row r="143" spans="1:20" ht="15.75" customHeight="1">
      <c r="A143" s="313" t="s">
        <v>531</v>
      </c>
      <c r="B143" s="279">
        <v>555</v>
      </c>
      <c r="C143" s="552">
        <v>0.117074</v>
      </c>
      <c r="D143" s="552"/>
      <c r="E143" s="552"/>
      <c r="F143" s="552"/>
      <c r="G143" s="549"/>
      <c r="H143" s="374" t="s">
        <v>17</v>
      </c>
      <c r="I143" s="374" t="s">
        <v>17</v>
      </c>
      <c r="J143" s="552"/>
      <c r="K143" s="285"/>
      <c r="L143" s="552"/>
      <c r="M143" s="552"/>
      <c r="N143" s="285"/>
      <c r="O143" s="285"/>
      <c r="P143" s="286">
        <v>0.117074</v>
      </c>
      <c r="Q143" s="552">
        <v>0.091483</v>
      </c>
      <c r="R143" s="285"/>
      <c r="S143" s="285"/>
      <c r="T143" s="284"/>
    </row>
    <row r="144" spans="1:20" ht="15.75" customHeight="1">
      <c r="A144" s="313" t="s">
        <v>530</v>
      </c>
      <c r="B144" s="279">
        <v>573</v>
      </c>
      <c r="C144" s="552">
        <v>1.42838</v>
      </c>
      <c r="D144" s="552"/>
      <c r="E144" s="552"/>
      <c r="F144" s="552"/>
      <c r="G144" s="549"/>
      <c r="H144" s="374" t="s">
        <v>17</v>
      </c>
      <c r="I144" s="374" t="s">
        <v>17</v>
      </c>
      <c r="J144" s="552"/>
      <c r="K144" s="285"/>
      <c r="L144" s="552"/>
      <c r="M144" s="552"/>
      <c r="N144" s="285"/>
      <c r="O144" s="285"/>
      <c r="P144" s="286">
        <v>1.42838</v>
      </c>
      <c r="Q144" s="552"/>
      <c r="R144" s="285"/>
      <c r="S144" s="285">
        <v>0.588588</v>
      </c>
      <c r="T144" s="284"/>
    </row>
    <row r="145" spans="1:21" s="521" customFormat="1" ht="15.75" customHeight="1">
      <c r="A145" s="421" t="s">
        <v>529</v>
      </c>
      <c r="B145" s="270">
        <v>550</v>
      </c>
      <c r="C145" s="545">
        <v>1.68003</v>
      </c>
      <c r="D145" s="545"/>
      <c r="E145" s="545"/>
      <c r="F145" s="545"/>
      <c r="G145" s="545"/>
      <c r="H145" s="381" t="s">
        <v>17</v>
      </c>
      <c r="I145" s="381" t="s">
        <v>17</v>
      </c>
      <c r="J145" s="545"/>
      <c r="K145" s="274"/>
      <c r="L145" s="545"/>
      <c r="M145" s="545"/>
      <c r="N145" s="274"/>
      <c r="O145" s="274"/>
      <c r="P145" s="275">
        <v>1.68003</v>
      </c>
      <c r="Q145" s="545">
        <v>0.144592</v>
      </c>
      <c r="R145" s="274"/>
      <c r="S145" s="274">
        <v>0.204726</v>
      </c>
      <c r="T145" s="547"/>
      <c r="U145" s="236"/>
    </row>
    <row r="146" spans="1:20" ht="15.75" customHeight="1">
      <c r="A146" s="313" t="s">
        <v>528</v>
      </c>
      <c r="B146" s="279">
        <v>580</v>
      </c>
      <c r="C146" s="552">
        <v>0.483558</v>
      </c>
      <c r="D146" s="552"/>
      <c r="E146" s="552"/>
      <c r="F146" s="552"/>
      <c r="G146" s="549"/>
      <c r="H146" s="374" t="s">
        <v>17</v>
      </c>
      <c r="I146" s="374" t="s">
        <v>17</v>
      </c>
      <c r="J146" s="552"/>
      <c r="K146" s="285"/>
      <c r="L146" s="552"/>
      <c r="M146" s="552"/>
      <c r="N146" s="285"/>
      <c r="O146" s="285"/>
      <c r="P146" s="286">
        <v>0.483558</v>
      </c>
      <c r="Q146" s="552">
        <v>0.0332114</v>
      </c>
      <c r="R146" s="285"/>
      <c r="S146" s="285">
        <v>0.204726</v>
      </c>
      <c r="T146" s="284"/>
    </row>
    <row r="147" spans="1:20" ht="15.75" customHeight="1">
      <c r="A147" s="313" t="s">
        <v>527</v>
      </c>
      <c r="B147" s="279">
        <v>589</v>
      </c>
      <c r="C147" s="552"/>
      <c r="D147" s="552"/>
      <c r="E147" s="552"/>
      <c r="F147" s="552"/>
      <c r="G147" s="549"/>
      <c r="H147" s="374" t="s">
        <v>17</v>
      </c>
      <c r="I147" s="374" t="s">
        <v>17</v>
      </c>
      <c r="J147" s="552"/>
      <c r="K147" s="285"/>
      <c r="L147" s="552"/>
      <c r="M147" s="552"/>
      <c r="N147" s="285"/>
      <c r="O147" s="285"/>
      <c r="P147" s="286"/>
      <c r="Q147" s="552"/>
      <c r="R147" s="285"/>
      <c r="S147" s="285"/>
      <c r="T147" s="284"/>
    </row>
    <row r="148" spans="1:20" ht="15.75" customHeight="1">
      <c r="A148" s="307"/>
      <c r="B148" s="418" t="s">
        <v>256</v>
      </c>
      <c r="C148" s="535"/>
      <c r="D148" s="535"/>
      <c r="E148" s="535"/>
      <c r="F148" s="535"/>
      <c r="G148" s="537"/>
      <c r="H148" s="371" t="s">
        <v>17</v>
      </c>
      <c r="I148" s="371" t="s">
        <v>17</v>
      </c>
      <c r="J148" s="535"/>
      <c r="K148" s="288"/>
      <c r="L148" s="535"/>
      <c r="M148" s="535"/>
      <c r="N148" s="288"/>
      <c r="O148" s="288"/>
      <c r="P148" s="536"/>
      <c r="Q148" s="535"/>
      <c r="R148" s="288"/>
      <c r="S148" s="288"/>
      <c r="T148" s="534"/>
    </row>
    <row r="149" spans="1:21" s="600" customFormat="1" ht="15.75" customHeight="1">
      <c r="A149" s="280" t="s">
        <v>526</v>
      </c>
      <c r="B149" s="279" t="s">
        <v>256</v>
      </c>
      <c r="C149" s="285">
        <f>SUM(C150:C169)</f>
        <v>18.819638</v>
      </c>
      <c r="D149" s="285">
        <f>SUM(D150:D169)</f>
        <v>0</v>
      </c>
      <c r="E149" s="285">
        <f>SUM(E150:E169)</f>
        <v>0</v>
      </c>
      <c r="F149" s="285">
        <f>SUM(F150:F169)</f>
        <v>0</v>
      </c>
      <c r="G149" s="274">
        <f>SUM(G150:G169)</f>
        <v>0</v>
      </c>
      <c r="H149" s="374" t="s">
        <v>17</v>
      </c>
      <c r="I149" s="374" t="s">
        <v>17</v>
      </c>
      <c r="J149" s="285">
        <f aca="true" t="shared" si="9" ref="J149:T149">SUM(J150:J169)</f>
        <v>0</v>
      </c>
      <c r="K149" s="285">
        <f t="shared" si="9"/>
        <v>0</v>
      </c>
      <c r="L149" s="285">
        <f t="shared" si="9"/>
        <v>0</v>
      </c>
      <c r="M149" s="285">
        <f t="shared" si="9"/>
        <v>0</v>
      </c>
      <c r="N149" s="285">
        <f t="shared" si="9"/>
        <v>0</v>
      </c>
      <c r="O149" s="285">
        <f t="shared" si="9"/>
        <v>0</v>
      </c>
      <c r="P149" s="286">
        <f t="shared" si="9"/>
        <v>18.819638</v>
      </c>
      <c r="Q149" s="285">
        <f t="shared" si="9"/>
        <v>8.954769820000003</v>
      </c>
      <c r="R149" s="285">
        <f t="shared" si="9"/>
        <v>0.0393893</v>
      </c>
      <c r="S149" s="285">
        <f t="shared" si="9"/>
        <v>0.715402</v>
      </c>
      <c r="T149" s="273">
        <f t="shared" si="9"/>
        <v>0</v>
      </c>
      <c r="U149"/>
    </row>
    <row r="150" spans="1:20" ht="15.75" customHeight="1">
      <c r="A150" s="313" t="s">
        <v>525</v>
      </c>
      <c r="B150" s="279">
        <v>625</v>
      </c>
      <c r="C150" s="552">
        <v>12.6985</v>
      </c>
      <c r="D150" s="552"/>
      <c r="E150" s="552"/>
      <c r="F150" s="552"/>
      <c r="G150" s="549"/>
      <c r="H150" s="374" t="s">
        <v>17</v>
      </c>
      <c r="I150" s="374" t="s">
        <v>17</v>
      </c>
      <c r="J150" s="552"/>
      <c r="K150" s="285"/>
      <c r="L150" s="552"/>
      <c r="M150" s="552"/>
      <c r="N150" s="285"/>
      <c r="O150" s="285"/>
      <c r="P150" s="286">
        <v>12.6985</v>
      </c>
      <c r="Q150" s="552">
        <v>7.9147</v>
      </c>
      <c r="R150" s="285"/>
      <c r="S150" s="285">
        <v>0.246579</v>
      </c>
      <c r="T150" s="284"/>
    </row>
    <row r="151" spans="1:20" ht="15.75" customHeight="1">
      <c r="A151" s="313" t="s">
        <v>524</v>
      </c>
      <c r="B151" s="279" t="s">
        <v>523</v>
      </c>
      <c r="C151" s="552">
        <v>0.511563</v>
      </c>
      <c r="D151" s="552"/>
      <c r="E151" s="552"/>
      <c r="F151" s="552"/>
      <c r="G151" s="549"/>
      <c r="H151" s="374" t="s">
        <v>17</v>
      </c>
      <c r="I151" s="374" t="s">
        <v>17</v>
      </c>
      <c r="J151" s="552"/>
      <c r="K151" s="285"/>
      <c r="L151" s="552"/>
      <c r="M151" s="552"/>
      <c r="N151" s="285"/>
      <c r="O151" s="285"/>
      <c r="P151" s="286">
        <v>0.511563</v>
      </c>
      <c r="Q151" s="552">
        <v>0.102136</v>
      </c>
      <c r="R151" s="285"/>
      <c r="S151" s="285"/>
      <c r="T151" s="284"/>
    </row>
    <row r="152" spans="1:20" ht="15.75" customHeight="1">
      <c r="A152" s="313" t="s">
        <v>522</v>
      </c>
      <c r="B152" s="279" t="s">
        <v>521</v>
      </c>
      <c r="C152" s="552">
        <v>0.164818</v>
      </c>
      <c r="D152" s="552"/>
      <c r="E152" s="552"/>
      <c r="F152" s="552"/>
      <c r="G152" s="549"/>
      <c r="H152" s="374" t="s">
        <v>17</v>
      </c>
      <c r="I152" s="374" t="s">
        <v>17</v>
      </c>
      <c r="J152" s="552"/>
      <c r="K152" s="285"/>
      <c r="L152" s="552"/>
      <c r="M152" s="552"/>
      <c r="N152" s="285"/>
      <c r="O152" s="285"/>
      <c r="P152" s="286">
        <v>0.164818</v>
      </c>
      <c r="Q152" s="552">
        <v>0.0212915</v>
      </c>
      <c r="R152" s="285"/>
      <c r="S152" s="285"/>
      <c r="T152" s="284"/>
    </row>
    <row r="153" spans="1:20" ht="15.75" customHeight="1">
      <c r="A153" s="313" t="s">
        <v>520</v>
      </c>
      <c r="B153" s="279">
        <v>666</v>
      </c>
      <c r="C153" s="552">
        <v>0.0102363</v>
      </c>
      <c r="D153" s="552"/>
      <c r="E153" s="552"/>
      <c r="F153" s="552"/>
      <c r="G153" s="549"/>
      <c r="H153" s="374" t="s">
        <v>17</v>
      </c>
      <c r="I153" s="374" t="s">
        <v>17</v>
      </c>
      <c r="J153" s="552"/>
      <c r="K153" s="285"/>
      <c r="L153" s="552"/>
      <c r="M153" s="552"/>
      <c r="N153" s="285"/>
      <c r="O153" s="285"/>
      <c r="P153" s="286">
        <v>0.0102363</v>
      </c>
      <c r="Q153" s="552"/>
      <c r="R153" s="285"/>
      <c r="S153" s="285"/>
      <c r="T153" s="284"/>
    </row>
    <row r="154" spans="1:20" ht="15.75" customHeight="1">
      <c r="A154" s="313" t="s">
        <v>519</v>
      </c>
      <c r="B154" s="279">
        <v>630</v>
      </c>
      <c r="C154" s="552"/>
      <c r="D154" s="552"/>
      <c r="E154" s="552"/>
      <c r="F154" s="552"/>
      <c r="G154" s="549"/>
      <c r="H154" s="374" t="s">
        <v>17</v>
      </c>
      <c r="I154" s="374" t="s">
        <v>17</v>
      </c>
      <c r="J154" s="552"/>
      <c r="K154" s="285"/>
      <c r="L154" s="552"/>
      <c r="M154" s="552"/>
      <c r="N154" s="285"/>
      <c r="O154" s="285"/>
      <c r="P154" s="286"/>
      <c r="Q154" s="552"/>
      <c r="R154" s="285"/>
      <c r="S154" s="285"/>
      <c r="T154" s="284"/>
    </row>
    <row r="155" spans="1:20" ht="15.75" customHeight="1">
      <c r="A155" s="313" t="s">
        <v>518</v>
      </c>
      <c r="B155" s="279" t="s">
        <v>517</v>
      </c>
      <c r="C155" s="552">
        <v>2.62837</v>
      </c>
      <c r="D155" s="552"/>
      <c r="E155" s="552"/>
      <c r="F155" s="552"/>
      <c r="G155" s="549"/>
      <c r="H155" s="374" t="s">
        <v>17</v>
      </c>
      <c r="I155" s="374" t="s">
        <v>17</v>
      </c>
      <c r="J155" s="552"/>
      <c r="K155" s="285"/>
      <c r="L155" s="552"/>
      <c r="M155" s="552"/>
      <c r="N155" s="285"/>
      <c r="O155" s="285"/>
      <c r="P155" s="286">
        <v>2.62837</v>
      </c>
      <c r="Q155" s="552">
        <v>0.530448</v>
      </c>
      <c r="R155" s="285"/>
      <c r="S155" s="285"/>
      <c r="T155" s="284"/>
    </row>
    <row r="156" spans="1:20" ht="15.75" customHeight="1">
      <c r="A156" s="313" t="s">
        <v>516</v>
      </c>
      <c r="B156" s="279">
        <v>645</v>
      </c>
      <c r="C156" s="552">
        <v>0.0572022</v>
      </c>
      <c r="D156" s="552"/>
      <c r="E156" s="552"/>
      <c r="F156" s="552"/>
      <c r="G156" s="549"/>
      <c r="H156" s="374" t="s">
        <v>17</v>
      </c>
      <c r="I156" s="374" t="s">
        <v>17</v>
      </c>
      <c r="J156" s="552"/>
      <c r="K156" s="285"/>
      <c r="L156" s="552"/>
      <c r="M156" s="552"/>
      <c r="N156" s="285"/>
      <c r="O156" s="285"/>
      <c r="P156" s="286">
        <v>0.0572022</v>
      </c>
      <c r="Q156" s="552">
        <v>0.0201525</v>
      </c>
      <c r="R156" s="285"/>
      <c r="S156" s="285"/>
      <c r="T156" s="284"/>
    </row>
    <row r="157" spans="1:20" ht="15.75" customHeight="1">
      <c r="A157" s="436" t="s">
        <v>515</v>
      </c>
      <c r="B157" s="279" t="s">
        <v>514</v>
      </c>
      <c r="C157" s="544">
        <v>0.342354</v>
      </c>
      <c r="D157" s="544"/>
      <c r="E157" s="544"/>
      <c r="F157" s="544"/>
      <c r="G157" s="545"/>
      <c r="H157" s="374" t="s">
        <v>17</v>
      </c>
      <c r="I157" s="374" t="s">
        <v>17</v>
      </c>
      <c r="J157" s="544"/>
      <c r="K157" s="285"/>
      <c r="L157" s="544"/>
      <c r="M157" s="544"/>
      <c r="N157" s="285"/>
      <c r="O157" s="285"/>
      <c r="P157" s="286">
        <v>0.342354</v>
      </c>
      <c r="Q157" s="544">
        <v>0.0583059</v>
      </c>
      <c r="R157" s="285"/>
      <c r="S157" s="285"/>
      <c r="T157" s="543"/>
    </row>
    <row r="158" spans="1:20" ht="15.75" customHeight="1">
      <c r="A158" s="313" t="s">
        <v>513</v>
      </c>
      <c r="B158" s="279" t="s">
        <v>512</v>
      </c>
      <c r="C158" s="544">
        <v>0.320728</v>
      </c>
      <c r="D158" s="544"/>
      <c r="E158" s="544"/>
      <c r="F158" s="544"/>
      <c r="G158" s="545"/>
      <c r="H158" s="374" t="s">
        <v>17</v>
      </c>
      <c r="I158" s="374" t="s">
        <v>17</v>
      </c>
      <c r="J158" s="544"/>
      <c r="K158" s="285"/>
      <c r="L158" s="544"/>
      <c r="M158" s="544"/>
      <c r="N158" s="285"/>
      <c r="O158" s="285"/>
      <c r="P158" s="286">
        <v>0.320728</v>
      </c>
      <c r="Q158" s="544">
        <v>0.108799</v>
      </c>
      <c r="R158" s="285"/>
      <c r="S158" s="285"/>
      <c r="T158" s="543"/>
    </row>
    <row r="159" spans="1:20" ht="15.75" customHeight="1">
      <c r="A159" s="313" t="s">
        <v>511</v>
      </c>
      <c r="B159" s="279">
        <v>655</v>
      </c>
      <c r="C159" s="552"/>
      <c r="D159" s="552"/>
      <c r="E159" s="552"/>
      <c r="F159" s="552"/>
      <c r="G159" s="549"/>
      <c r="H159" s="374" t="s">
        <v>17</v>
      </c>
      <c r="I159" s="374" t="s">
        <v>17</v>
      </c>
      <c r="J159" s="552"/>
      <c r="K159" s="285"/>
      <c r="L159" s="552"/>
      <c r="M159" s="552"/>
      <c r="N159" s="285"/>
      <c r="O159" s="285"/>
      <c r="P159" s="286"/>
      <c r="Q159" s="552"/>
      <c r="R159" s="285"/>
      <c r="S159" s="285"/>
      <c r="T159" s="284"/>
    </row>
    <row r="160" spans="1:20" ht="15.75" customHeight="1">
      <c r="A160" s="313" t="s">
        <v>510</v>
      </c>
      <c r="B160" s="279">
        <v>635</v>
      </c>
      <c r="C160" s="544">
        <v>1.13958</v>
      </c>
      <c r="D160" s="544"/>
      <c r="E160" s="544"/>
      <c r="F160" s="544"/>
      <c r="G160" s="545"/>
      <c r="H160" s="374" t="s">
        <v>17</v>
      </c>
      <c r="I160" s="374" t="s">
        <v>17</v>
      </c>
      <c r="J160" s="544"/>
      <c r="K160" s="285"/>
      <c r="L160" s="544"/>
      <c r="M160" s="544"/>
      <c r="N160" s="285"/>
      <c r="O160" s="285"/>
      <c r="P160" s="286">
        <v>1.13958</v>
      </c>
      <c r="Q160" s="544">
        <v>0.0185898</v>
      </c>
      <c r="R160" s="285"/>
      <c r="S160" s="285">
        <v>0.204726</v>
      </c>
      <c r="T160" s="543"/>
    </row>
    <row r="161" spans="1:20" ht="15.75" customHeight="1">
      <c r="A161" s="313" t="s">
        <v>509</v>
      </c>
      <c r="B161" s="279">
        <v>660</v>
      </c>
      <c r="C161" s="552">
        <v>0.0515292</v>
      </c>
      <c r="D161" s="552"/>
      <c r="E161" s="552"/>
      <c r="F161" s="552"/>
      <c r="G161" s="549"/>
      <c r="H161" s="374" t="s">
        <v>17</v>
      </c>
      <c r="I161" s="374" t="s">
        <v>17</v>
      </c>
      <c r="J161" s="552"/>
      <c r="K161" s="285"/>
      <c r="L161" s="552"/>
      <c r="M161" s="552"/>
      <c r="N161" s="285"/>
      <c r="O161" s="285"/>
      <c r="P161" s="286">
        <v>0.0515292</v>
      </c>
      <c r="Q161" s="552">
        <v>0.00859102</v>
      </c>
      <c r="R161" s="285"/>
      <c r="S161" s="285"/>
      <c r="T161" s="284"/>
    </row>
    <row r="162" spans="1:20" ht="15.75" customHeight="1">
      <c r="A162" s="313" t="s">
        <v>508</v>
      </c>
      <c r="B162" s="279">
        <v>665</v>
      </c>
      <c r="C162" s="552">
        <v>0.472504</v>
      </c>
      <c r="D162" s="552"/>
      <c r="E162" s="552"/>
      <c r="F162" s="552"/>
      <c r="G162" s="549"/>
      <c r="H162" s="374" t="s">
        <v>17</v>
      </c>
      <c r="I162" s="374" t="s">
        <v>17</v>
      </c>
      <c r="J162" s="552"/>
      <c r="K162" s="285"/>
      <c r="L162" s="552"/>
      <c r="M162" s="552"/>
      <c r="N162" s="285"/>
      <c r="O162" s="285"/>
      <c r="P162" s="286">
        <v>0.472504</v>
      </c>
      <c r="Q162" s="552">
        <v>0.0174105</v>
      </c>
      <c r="R162" s="285"/>
      <c r="S162" s="285">
        <v>0.264097</v>
      </c>
      <c r="T162" s="284"/>
    </row>
    <row r="163" spans="1:20" ht="15.75" customHeight="1">
      <c r="A163" s="313" t="s">
        <v>507</v>
      </c>
      <c r="B163" s="279">
        <v>640</v>
      </c>
      <c r="C163" s="552">
        <v>0.0547438</v>
      </c>
      <c r="D163" s="552"/>
      <c r="E163" s="552"/>
      <c r="F163" s="552"/>
      <c r="G163" s="549"/>
      <c r="H163" s="374" t="s">
        <v>17</v>
      </c>
      <c r="I163" s="374" t="s">
        <v>17</v>
      </c>
      <c r="J163" s="552"/>
      <c r="K163" s="285"/>
      <c r="L163" s="552"/>
      <c r="M163" s="552"/>
      <c r="N163" s="285"/>
      <c r="O163" s="285"/>
      <c r="P163" s="286">
        <v>0.0547438</v>
      </c>
      <c r="Q163" s="552"/>
      <c r="R163" s="285">
        <v>0.0393893</v>
      </c>
      <c r="S163" s="285"/>
      <c r="T163" s="284"/>
    </row>
    <row r="164" spans="1:20" ht="15.75" customHeight="1">
      <c r="A164" s="313" t="s">
        <v>506</v>
      </c>
      <c r="B164" s="279" t="s">
        <v>505</v>
      </c>
      <c r="C164" s="544">
        <v>0.0497361</v>
      </c>
      <c r="D164" s="544"/>
      <c r="E164" s="544"/>
      <c r="F164" s="544"/>
      <c r="G164" s="545"/>
      <c r="H164" s="374" t="s">
        <v>17</v>
      </c>
      <c r="I164" s="374" t="s">
        <v>17</v>
      </c>
      <c r="J164" s="544"/>
      <c r="K164" s="285"/>
      <c r="L164" s="544"/>
      <c r="M164" s="544"/>
      <c r="N164" s="285"/>
      <c r="O164" s="285"/>
      <c r="P164" s="286">
        <v>0.0497361</v>
      </c>
      <c r="Q164" s="544">
        <v>0.035917</v>
      </c>
      <c r="R164" s="285"/>
      <c r="S164" s="285"/>
      <c r="T164" s="543"/>
    </row>
    <row r="165" spans="1:20" ht="15.75" customHeight="1">
      <c r="A165" s="313" t="s">
        <v>504</v>
      </c>
      <c r="B165" s="279" t="s">
        <v>503</v>
      </c>
      <c r="C165" s="544"/>
      <c r="D165" s="544"/>
      <c r="E165" s="544"/>
      <c r="F165" s="544"/>
      <c r="G165" s="545"/>
      <c r="H165" s="374" t="s">
        <v>17</v>
      </c>
      <c r="I165" s="374" t="s">
        <v>17</v>
      </c>
      <c r="J165" s="544"/>
      <c r="K165" s="285"/>
      <c r="L165" s="544"/>
      <c r="M165" s="544"/>
      <c r="N165" s="285"/>
      <c r="O165" s="285"/>
      <c r="P165" s="286"/>
      <c r="Q165" s="544"/>
      <c r="R165" s="285"/>
      <c r="S165" s="285"/>
      <c r="T165" s="543"/>
    </row>
    <row r="166" spans="1:20" ht="15.75" customHeight="1">
      <c r="A166" s="313" t="s">
        <v>502</v>
      </c>
      <c r="B166" s="279" t="s">
        <v>501</v>
      </c>
      <c r="C166" s="544">
        <v>0.235781</v>
      </c>
      <c r="D166" s="544"/>
      <c r="E166" s="544"/>
      <c r="F166" s="544"/>
      <c r="G166" s="545"/>
      <c r="H166" s="374" t="s">
        <v>17</v>
      </c>
      <c r="I166" s="374" t="s">
        <v>17</v>
      </c>
      <c r="J166" s="544"/>
      <c r="K166" s="285"/>
      <c r="L166" s="544"/>
      <c r="M166" s="544"/>
      <c r="N166" s="285"/>
      <c r="O166" s="285"/>
      <c r="P166" s="286">
        <v>0.235781</v>
      </c>
      <c r="Q166" s="544">
        <v>0.099932</v>
      </c>
      <c r="R166" s="285"/>
      <c r="S166" s="285"/>
      <c r="T166" s="543"/>
    </row>
    <row r="167" spans="1:20" ht="15.75" customHeight="1">
      <c r="A167" s="313" t="s">
        <v>500</v>
      </c>
      <c r="B167" s="279" t="s">
        <v>499</v>
      </c>
      <c r="C167" s="552">
        <v>0.0819924</v>
      </c>
      <c r="D167" s="374"/>
      <c r="E167" s="374"/>
      <c r="F167" s="374"/>
      <c r="G167" s="381"/>
      <c r="H167" s="374" t="s">
        <v>17</v>
      </c>
      <c r="I167" s="374" t="s">
        <v>17</v>
      </c>
      <c r="J167" s="552"/>
      <c r="K167" s="374"/>
      <c r="L167" s="552"/>
      <c r="M167" s="374"/>
      <c r="N167" s="285"/>
      <c r="O167" s="374"/>
      <c r="P167" s="286">
        <v>0.0819924</v>
      </c>
      <c r="Q167" s="374">
        <v>0.0184966</v>
      </c>
      <c r="R167" s="285"/>
      <c r="S167" s="285"/>
      <c r="T167" s="284"/>
    </row>
    <row r="168" spans="1:20" ht="15.75" customHeight="1">
      <c r="A168" s="313" t="s">
        <v>498</v>
      </c>
      <c r="B168" s="279" t="s">
        <v>497</v>
      </c>
      <c r="C168" s="552"/>
      <c r="D168" s="374"/>
      <c r="E168" s="374"/>
      <c r="F168" s="374"/>
      <c r="G168" s="381"/>
      <c r="H168" s="374" t="s">
        <v>17</v>
      </c>
      <c r="I168" s="374" t="s">
        <v>17</v>
      </c>
      <c r="J168" s="552"/>
      <c r="K168" s="374"/>
      <c r="L168" s="552"/>
      <c r="M168" s="374"/>
      <c r="N168" s="285"/>
      <c r="O168" s="374"/>
      <c r="P168" s="286"/>
      <c r="Q168" s="374"/>
      <c r="R168" s="285"/>
      <c r="S168" s="285"/>
      <c r="T168" s="284"/>
    </row>
    <row r="169" spans="1:20" ht="15.75" customHeight="1">
      <c r="A169" s="605" t="s">
        <v>732</v>
      </c>
      <c r="B169" s="462" t="s">
        <v>731</v>
      </c>
      <c r="C169" s="602"/>
      <c r="D169" s="602"/>
      <c r="E169" s="602"/>
      <c r="F169" s="602"/>
      <c r="G169" s="604"/>
      <c r="H169" s="374" t="s">
        <v>17</v>
      </c>
      <c r="I169" s="374" t="s">
        <v>17</v>
      </c>
      <c r="J169" s="602"/>
      <c r="K169" s="551"/>
      <c r="L169" s="602"/>
      <c r="M169" s="602"/>
      <c r="N169" s="551"/>
      <c r="O169" s="551"/>
      <c r="P169" s="603"/>
      <c r="Q169" s="602"/>
      <c r="R169" s="551"/>
      <c r="S169" s="551"/>
      <c r="T169" s="601"/>
    </row>
    <row r="170" spans="1:20" ht="15.75" customHeight="1">
      <c r="A170" s="307"/>
      <c r="B170" s="418"/>
      <c r="C170" s="555"/>
      <c r="D170" s="555"/>
      <c r="E170" s="555"/>
      <c r="F170" s="555"/>
      <c r="G170" s="554"/>
      <c r="H170" s="371" t="s">
        <v>17</v>
      </c>
      <c r="I170" s="371" t="s">
        <v>17</v>
      </c>
      <c r="J170" s="555"/>
      <c r="K170" s="288"/>
      <c r="L170" s="555"/>
      <c r="M170" s="555"/>
      <c r="N170" s="288"/>
      <c r="O170" s="288"/>
      <c r="P170" s="536"/>
      <c r="Q170" s="555"/>
      <c r="R170" s="288"/>
      <c r="S170" s="288"/>
      <c r="T170" s="557"/>
    </row>
    <row r="171" spans="1:21" s="600" customFormat="1" ht="15.75" customHeight="1">
      <c r="A171" s="280" t="s">
        <v>495</v>
      </c>
      <c r="B171" s="279"/>
      <c r="C171" s="285">
        <f>SUM(C172:C183)</f>
        <v>6.967974460000001</v>
      </c>
      <c r="D171" s="285">
        <f>SUM(D172:D183)</f>
        <v>0</v>
      </c>
      <c r="E171" s="285">
        <f>SUM(E172:E183)</f>
        <v>0</v>
      </c>
      <c r="F171" s="285">
        <f>SUM(F172:F183)</f>
        <v>0</v>
      </c>
      <c r="G171" s="274">
        <f>SUM(G172:G183)</f>
        <v>0</v>
      </c>
      <c r="H171" s="374" t="s">
        <v>17</v>
      </c>
      <c r="I171" s="374" t="s">
        <v>17</v>
      </c>
      <c r="J171" s="285">
        <f aca="true" t="shared" si="10" ref="J171:T171">SUM(J172:J183)</f>
        <v>0</v>
      </c>
      <c r="K171" s="285">
        <f t="shared" si="10"/>
        <v>0</v>
      </c>
      <c r="L171" s="285">
        <f t="shared" si="10"/>
        <v>0</v>
      </c>
      <c r="M171" s="285">
        <f t="shared" si="10"/>
        <v>0</v>
      </c>
      <c r="N171" s="285">
        <f t="shared" si="10"/>
        <v>0</v>
      </c>
      <c r="O171" s="285">
        <f t="shared" si="10"/>
        <v>0</v>
      </c>
      <c r="P171" s="286">
        <f t="shared" si="10"/>
        <v>6.967974460000001</v>
      </c>
      <c r="Q171" s="285">
        <f t="shared" si="10"/>
        <v>0.87673695</v>
      </c>
      <c r="R171" s="285">
        <f t="shared" si="10"/>
        <v>0</v>
      </c>
      <c r="S171" s="285">
        <f t="shared" si="10"/>
        <v>0.0486224</v>
      </c>
      <c r="T171" s="273">
        <f t="shared" si="10"/>
        <v>0</v>
      </c>
      <c r="U171"/>
    </row>
    <row r="172" spans="1:20" ht="15.75" customHeight="1">
      <c r="A172" s="313" t="s">
        <v>494</v>
      </c>
      <c r="B172" s="279">
        <v>728</v>
      </c>
      <c r="C172" s="552">
        <v>0.926035</v>
      </c>
      <c r="D172" s="552"/>
      <c r="E172" s="552"/>
      <c r="F172" s="552"/>
      <c r="G172" s="549"/>
      <c r="H172" s="374" t="s">
        <v>17</v>
      </c>
      <c r="I172" s="374" t="s">
        <v>17</v>
      </c>
      <c r="J172" s="552"/>
      <c r="K172" s="285"/>
      <c r="L172" s="552"/>
      <c r="M172" s="552"/>
      <c r="N172" s="285"/>
      <c r="O172" s="285"/>
      <c r="P172" s="286">
        <v>0.926035</v>
      </c>
      <c r="Q172" s="552">
        <v>0.183716</v>
      </c>
      <c r="R172" s="285"/>
      <c r="S172" s="285"/>
      <c r="T172" s="284"/>
    </row>
    <row r="173" spans="1:20" ht="15.75" customHeight="1">
      <c r="A173" s="313" t="s">
        <v>493</v>
      </c>
      <c r="B173" s="279">
        <v>730</v>
      </c>
      <c r="C173" s="552">
        <v>0.210664</v>
      </c>
      <c r="D173" s="552"/>
      <c r="E173" s="552"/>
      <c r="F173" s="552"/>
      <c r="G173" s="549"/>
      <c r="H173" s="374" t="s">
        <v>17</v>
      </c>
      <c r="I173" s="374" t="s">
        <v>17</v>
      </c>
      <c r="J173" s="552"/>
      <c r="K173" s="285"/>
      <c r="L173" s="552"/>
      <c r="M173" s="552"/>
      <c r="N173" s="285"/>
      <c r="O173" s="285"/>
      <c r="P173" s="286">
        <v>0.210664</v>
      </c>
      <c r="Q173" s="552">
        <v>0.0320875</v>
      </c>
      <c r="R173" s="285"/>
      <c r="S173" s="285"/>
      <c r="T173" s="284"/>
    </row>
    <row r="174" spans="1:20" ht="15.75" customHeight="1">
      <c r="A174" s="313" t="s">
        <v>492</v>
      </c>
      <c r="B174" s="279">
        <v>738</v>
      </c>
      <c r="C174" s="552">
        <v>0.0348034</v>
      </c>
      <c r="D174" s="552"/>
      <c r="E174" s="552"/>
      <c r="F174" s="552"/>
      <c r="G174" s="549"/>
      <c r="H174" s="374" t="s">
        <v>17</v>
      </c>
      <c r="I174" s="374" t="s">
        <v>17</v>
      </c>
      <c r="J174" s="552"/>
      <c r="K174" s="285"/>
      <c r="L174" s="552"/>
      <c r="M174" s="552"/>
      <c r="N174" s="285"/>
      <c r="O174" s="285"/>
      <c r="P174" s="286">
        <v>0.0348034</v>
      </c>
      <c r="Q174" s="552"/>
      <c r="R174" s="285"/>
      <c r="S174" s="285"/>
      <c r="T174" s="284"/>
    </row>
    <row r="175" spans="1:20" ht="15.75" customHeight="1">
      <c r="A175" s="313" t="s">
        <v>491</v>
      </c>
      <c r="B175" s="279">
        <v>740</v>
      </c>
      <c r="C175" s="552">
        <v>0.0519867</v>
      </c>
      <c r="D175" s="552"/>
      <c r="E175" s="552"/>
      <c r="F175" s="552"/>
      <c r="G175" s="549"/>
      <c r="H175" s="374" t="s">
        <v>17</v>
      </c>
      <c r="I175" s="374" t="s">
        <v>17</v>
      </c>
      <c r="J175" s="552"/>
      <c r="K175" s="285"/>
      <c r="L175" s="552"/>
      <c r="M175" s="552"/>
      <c r="N175" s="285"/>
      <c r="O175" s="285"/>
      <c r="P175" s="286">
        <v>0.0519867</v>
      </c>
      <c r="Q175" s="552">
        <v>0.0519867</v>
      </c>
      <c r="R175" s="285"/>
      <c r="S175" s="285"/>
      <c r="T175" s="284"/>
    </row>
    <row r="176" spans="1:20" ht="15.75" customHeight="1">
      <c r="A176" s="313" t="s">
        <v>490</v>
      </c>
      <c r="B176" s="279">
        <v>745</v>
      </c>
      <c r="C176" s="552">
        <v>0.00322526</v>
      </c>
      <c r="D176" s="552"/>
      <c r="E176" s="552"/>
      <c r="F176" s="552"/>
      <c r="G176" s="549"/>
      <c r="H176" s="374" t="s">
        <v>17</v>
      </c>
      <c r="I176" s="374" t="s">
        <v>17</v>
      </c>
      <c r="J176" s="552"/>
      <c r="K176" s="285"/>
      <c r="L176" s="552"/>
      <c r="M176" s="552"/>
      <c r="N176" s="285"/>
      <c r="O176" s="285"/>
      <c r="P176" s="286">
        <v>0.00322526</v>
      </c>
      <c r="Q176" s="552">
        <v>0.00322526</v>
      </c>
      <c r="R176" s="285"/>
      <c r="S176" s="285"/>
      <c r="T176" s="284"/>
    </row>
    <row r="177" spans="1:20" ht="15.75" customHeight="1">
      <c r="A177" s="313" t="s">
        <v>489</v>
      </c>
      <c r="B177" s="279">
        <v>751</v>
      </c>
      <c r="C177" s="552">
        <v>0.0486224</v>
      </c>
      <c r="D177" s="552"/>
      <c r="E177" s="552"/>
      <c r="F177" s="552"/>
      <c r="G177" s="549"/>
      <c r="H177" s="374" t="s">
        <v>17</v>
      </c>
      <c r="I177" s="374" t="s">
        <v>17</v>
      </c>
      <c r="J177" s="552"/>
      <c r="K177" s="285"/>
      <c r="L177" s="552"/>
      <c r="M177" s="552"/>
      <c r="N177" s="285"/>
      <c r="O177" s="285"/>
      <c r="P177" s="286">
        <v>0.0486224</v>
      </c>
      <c r="Q177" s="552"/>
      <c r="R177" s="285"/>
      <c r="S177" s="285">
        <v>0.0486224</v>
      </c>
      <c r="T177" s="284"/>
    </row>
    <row r="178" spans="1:20" ht="15.75" customHeight="1">
      <c r="A178" s="313" t="s">
        <v>488</v>
      </c>
      <c r="B178" s="279">
        <v>753</v>
      </c>
      <c r="C178" s="552">
        <v>4.06197</v>
      </c>
      <c r="D178" s="552"/>
      <c r="E178" s="552"/>
      <c r="F178" s="552"/>
      <c r="G178" s="549"/>
      <c r="H178" s="374" t="s">
        <v>17</v>
      </c>
      <c r="I178" s="374" t="s">
        <v>17</v>
      </c>
      <c r="J178" s="552"/>
      <c r="K178" s="285"/>
      <c r="L178" s="552"/>
      <c r="M178" s="552"/>
      <c r="N178" s="285"/>
      <c r="O178" s="285"/>
      <c r="P178" s="286">
        <v>4.06197</v>
      </c>
      <c r="Q178" s="552">
        <v>0.390492</v>
      </c>
      <c r="R178" s="285"/>
      <c r="S178" s="285"/>
      <c r="T178" s="284"/>
    </row>
    <row r="179" spans="1:20" ht="15.75" customHeight="1">
      <c r="A179" s="313" t="s">
        <v>487</v>
      </c>
      <c r="B179" s="279">
        <v>755</v>
      </c>
      <c r="C179" s="552">
        <v>0.141257</v>
      </c>
      <c r="D179" s="552"/>
      <c r="E179" s="552"/>
      <c r="F179" s="552"/>
      <c r="G179" s="549"/>
      <c r="H179" s="374" t="s">
        <v>17</v>
      </c>
      <c r="I179" s="374" t="s">
        <v>17</v>
      </c>
      <c r="J179" s="552"/>
      <c r="K179" s="285"/>
      <c r="L179" s="552"/>
      <c r="M179" s="552"/>
      <c r="N179" s="285"/>
      <c r="O179" s="285"/>
      <c r="P179" s="286">
        <v>0.141257</v>
      </c>
      <c r="Q179" s="552">
        <v>0.00622449</v>
      </c>
      <c r="R179" s="285"/>
      <c r="S179" s="285"/>
      <c r="T179" s="284"/>
    </row>
    <row r="180" spans="1:20" ht="15.75" customHeight="1">
      <c r="A180" s="313" t="s">
        <v>486</v>
      </c>
      <c r="B180" s="279">
        <v>764</v>
      </c>
      <c r="C180" s="552">
        <v>0.0123499</v>
      </c>
      <c r="D180" s="552"/>
      <c r="E180" s="552"/>
      <c r="F180" s="552"/>
      <c r="G180" s="549"/>
      <c r="H180" s="374" t="s">
        <v>17</v>
      </c>
      <c r="I180" s="374" t="s">
        <v>17</v>
      </c>
      <c r="J180" s="552"/>
      <c r="K180" s="285"/>
      <c r="L180" s="552"/>
      <c r="M180" s="552"/>
      <c r="N180" s="285"/>
      <c r="O180" s="285"/>
      <c r="P180" s="286">
        <v>0.0123499</v>
      </c>
      <c r="Q180" s="552"/>
      <c r="R180" s="285"/>
      <c r="S180" s="285"/>
      <c r="T180" s="284"/>
    </row>
    <row r="181" spans="1:20" ht="15.75" customHeight="1">
      <c r="A181" s="313" t="s">
        <v>485</v>
      </c>
      <c r="B181" s="279">
        <v>765</v>
      </c>
      <c r="C181" s="552"/>
      <c r="D181" s="552"/>
      <c r="E181" s="552"/>
      <c r="F181" s="552"/>
      <c r="G181" s="549"/>
      <c r="H181" s="374" t="s">
        <v>17</v>
      </c>
      <c r="I181" s="374" t="s">
        <v>17</v>
      </c>
      <c r="J181" s="552"/>
      <c r="K181" s="285"/>
      <c r="L181" s="552"/>
      <c r="M181" s="552"/>
      <c r="N181" s="285"/>
      <c r="O181" s="285"/>
      <c r="P181" s="286"/>
      <c r="Q181" s="552"/>
      <c r="R181" s="285"/>
      <c r="S181" s="285"/>
      <c r="T181" s="284"/>
    </row>
    <row r="182" spans="1:21" s="521" customFormat="1" ht="15.75" customHeight="1">
      <c r="A182" s="402" t="s">
        <v>484</v>
      </c>
      <c r="B182" s="270">
        <v>769</v>
      </c>
      <c r="C182" s="549">
        <v>1.45147</v>
      </c>
      <c r="D182" s="549"/>
      <c r="E182" s="549"/>
      <c r="F182" s="549"/>
      <c r="G182" s="549"/>
      <c r="H182" s="381" t="s">
        <v>17</v>
      </c>
      <c r="I182" s="381" t="s">
        <v>17</v>
      </c>
      <c r="J182" s="549"/>
      <c r="K182" s="274"/>
      <c r="L182" s="549"/>
      <c r="M182" s="549"/>
      <c r="N182" s="274"/>
      <c r="O182" s="274"/>
      <c r="P182" s="275">
        <v>1.45147</v>
      </c>
      <c r="Q182" s="549">
        <v>0.209005</v>
      </c>
      <c r="R182" s="274"/>
      <c r="S182" s="274"/>
      <c r="T182" s="556"/>
      <c r="U182" s="236"/>
    </row>
    <row r="183" spans="1:20" ht="15.75" customHeight="1">
      <c r="A183" s="313" t="s">
        <v>483</v>
      </c>
      <c r="B183" s="279">
        <v>789</v>
      </c>
      <c r="C183" s="552">
        <v>0.0255908</v>
      </c>
      <c r="D183" s="552"/>
      <c r="E183" s="552"/>
      <c r="F183" s="552"/>
      <c r="G183" s="549"/>
      <c r="H183" s="374" t="s">
        <v>17</v>
      </c>
      <c r="I183" s="374" t="s">
        <v>17</v>
      </c>
      <c r="J183" s="552"/>
      <c r="K183" s="285"/>
      <c r="L183" s="552"/>
      <c r="M183" s="552"/>
      <c r="N183" s="285"/>
      <c r="O183" s="285"/>
      <c r="P183" s="286">
        <v>0.0255908</v>
      </c>
      <c r="Q183" s="552"/>
      <c r="R183" s="285"/>
      <c r="S183" s="285"/>
      <c r="T183" s="284"/>
    </row>
    <row r="184" spans="1:20" ht="8.25" customHeight="1">
      <c r="A184" s="307"/>
      <c r="B184" s="418"/>
      <c r="C184" s="555"/>
      <c r="D184" s="555"/>
      <c r="E184" s="555"/>
      <c r="F184" s="555"/>
      <c r="G184" s="554"/>
      <c r="H184" s="371" t="s">
        <v>17</v>
      </c>
      <c r="I184" s="371" t="s">
        <v>17</v>
      </c>
      <c r="J184" s="555"/>
      <c r="K184" s="288"/>
      <c r="L184" s="555"/>
      <c r="M184" s="555"/>
      <c r="N184" s="288"/>
      <c r="O184" s="288"/>
      <c r="P184" s="536"/>
      <c r="Q184" s="555"/>
      <c r="R184" s="288"/>
      <c r="S184" s="288"/>
      <c r="T184" s="557"/>
    </row>
    <row r="185" spans="1:21" s="600" customFormat="1" ht="15.75" customHeight="1">
      <c r="A185" s="280" t="s">
        <v>482</v>
      </c>
      <c r="B185" s="279">
        <v>798</v>
      </c>
      <c r="C185" s="552"/>
      <c r="D185" s="552"/>
      <c r="E185" s="552"/>
      <c r="F185" s="552"/>
      <c r="G185" s="549"/>
      <c r="H185" s="374" t="s">
        <v>17</v>
      </c>
      <c r="I185" s="374" t="s">
        <v>17</v>
      </c>
      <c r="J185" s="552"/>
      <c r="K185" s="285"/>
      <c r="L185" s="552"/>
      <c r="M185" s="552"/>
      <c r="N185" s="285"/>
      <c r="O185" s="285"/>
      <c r="P185" s="286"/>
      <c r="Q185" s="552"/>
      <c r="R185" s="285"/>
      <c r="S185" s="285"/>
      <c r="T185" s="284"/>
      <c r="U185"/>
    </row>
    <row r="186" spans="1:20" ht="15.75" customHeight="1">
      <c r="A186" s="307"/>
      <c r="B186" s="418"/>
      <c r="C186" s="555"/>
      <c r="D186" s="555"/>
      <c r="E186" s="555"/>
      <c r="F186" s="555"/>
      <c r="G186" s="554"/>
      <c r="H186" s="371" t="s">
        <v>17</v>
      </c>
      <c r="I186" s="371" t="s">
        <v>17</v>
      </c>
      <c r="J186" s="555"/>
      <c r="K186" s="288"/>
      <c r="L186" s="555"/>
      <c r="M186" s="555"/>
      <c r="N186" s="288"/>
      <c r="O186" s="288"/>
      <c r="P186" s="536"/>
      <c r="Q186" s="555"/>
      <c r="R186" s="288"/>
      <c r="S186" s="288"/>
      <c r="T186" s="557"/>
    </row>
    <row r="187" spans="1:21" s="594" customFormat="1" ht="19.5" customHeight="1">
      <c r="A187" s="370" t="s">
        <v>481</v>
      </c>
      <c r="B187" s="451"/>
      <c r="C187" s="596">
        <f>SUM(C189:C205)</f>
        <v>0</v>
      </c>
      <c r="D187" s="596">
        <f>SUM(D189:D205)</f>
        <v>0</v>
      </c>
      <c r="E187" s="596">
        <f>SUM(E189:E205)</f>
        <v>0</v>
      </c>
      <c r="F187" s="596">
        <f>SUM(F189:F205)</f>
        <v>0</v>
      </c>
      <c r="G187" s="274">
        <f>SUM(G189:G205)</f>
        <v>0</v>
      </c>
      <c r="H187" s="369" t="s">
        <v>17</v>
      </c>
      <c r="I187" s="369" t="s">
        <v>17</v>
      </c>
      <c r="J187" s="596">
        <f aca="true" t="shared" si="11" ref="J187:T187">SUM(J189:J205)</f>
        <v>0</v>
      </c>
      <c r="K187" s="596">
        <f t="shared" si="11"/>
        <v>0</v>
      </c>
      <c r="L187" s="596">
        <f t="shared" si="11"/>
        <v>0</v>
      </c>
      <c r="M187" s="596">
        <f t="shared" si="11"/>
        <v>0</v>
      </c>
      <c r="N187" s="596">
        <f t="shared" si="11"/>
        <v>0</v>
      </c>
      <c r="O187" s="596">
        <f t="shared" si="11"/>
        <v>0</v>
      </c>
      <c r="P187" s="598">
        <f t="shared" si="11"/>
        <v>0</v>
      </c>
      <c r="Q187" s="596">
        <f t="shared" si="11"/>
        <v>0</v>
      </c>
      <c r="R187" s="596">
        <f t="shared" si="11"/>
        <v>0</v>
      </c>
      <c r="S187" s="596">
        <f t="shared" si="11"/>
        <v>0</v>
      </c>
      <c r="T187" s="599">
        <f t="shared" si="11"/>
        <v>0</v>
      </c>
      <c r="U187"/>
    </row>
    <row r="188" spans="1:20" ht="12" customHeight="1">
      <c r="A188" s="307"/>
      <c r="B188" s="418"/>
      <c r="C188" s="555"/>
      <c r="D188" s="555"/>
      <c r="E188" s="555"/>
      <c r="F188" s="555"/>
      <c r="G188" s="554"/>
      <c r="H188" s="371" t="s">
        <v>17</v>
      </c>
      <c r="I188" s="371" t="s">
        <v>17</v>
      </c>
      <c r="J188" s="555"/>
      <c r="K188" s="288"/>
      <c r="L188" s="555"/>
      <c r="M188" s="555"/>
      <c r="N188" s="288"/>
      <c r="O188" s="288"/>
      <c r="P188" s="536"/>
      <c r="Q188" s="555"/>
      <c r="R188" s="288"/>
      <c r="S188" s="288"/>
      <c r="T188" s="557"/>
    </row>
    <row r="189" spans="1:20" ht="15.75" customHeight="1">
      <c r="A189" s="313" t="s">
        <v>480</v>
      </c>
      <c r="B189" s="279">
        <v>831</v>
      </c>
      <c r="C189" s="552"/>
      <c r="D189" s="552"/>
      <c r="E189" s="552"/>
      <c r="F189" s="552"/>
      <c r="G189" s="549"/>
      <c r="H189" s="374" t="s">
        <v>17</v>
      </c>
      <c r="I189" s="374" t="s">
        <v>17</v>
      </c>
      <c r="J189" s="552"/>
      <c r="K189" s="285"/>
      <c r="L189" s="552"/>
      <c r="M189" s="552"/>
      <c r="N189" s="285"/>
      <c r="O189" s="285"/>
      <c r="P189" s="286"/>
      <c r="Q189" s="552"/>
      <c r="R189" s="285"/>
      <c r="S189" s="285"/>
      <c r="T189" s="284"/>
    </row>
    <row r="190" spans="1:20" ht="15.75" customHeight="1">
      <c r="A190" s="313" t="s">
        <v>479</v>
      </c>
      <c r="B190" s="279">
        <v>832</v>
      </c>
      <c r="C190" s="552"/>
      <c r="D190" s="552"/>
      <c r="E190" s="552"/>
      <c r="F190" s="552"/>
      <c r="G190" s="549"/>
      <c r="H190" s="374" t="s">
        <v>17</v>
      </c>
      <c r="I190" s="374" t="s">
        <v>17</v>
      </c>
      <c r="J190" s="552"/>
      <c r="K190" s="285"/>
      <c r="L190" s="552"/>
      <c r="M190" s="552"/>
      <c r="N190" s="285"/>
      <c r="O190" s="285"/>
      <c r="P190" s="286"/>
      <c r="Q190" s="552"/>
      <c r="R190" s="285"/>
      <c r="S190" s="285"/>
      <c r="T190" s="284"/>
    </row>
    <row r="191" spans="1:20" ht="15.75" customHeight="1">
      <c r="A191" s="313" t="s">
        <v>478</v>
      </c>
      <c r="B191" s="279">
        <v>836</v>
      </c>
      <c r="C191" s="552"/>
      <c r="D191" s="552"/>
      <c r="E191" s="552"/>
      <c r="F191" s="552"/>
      <c r="G191" s="549"/>
      <c r="H191" s="374" t="s">
        <v>17</v>
      </c>
      <c r="I191" s="374" t="s">
        <v>17</v>
      </c>
      <c r="J191" s="552"/>
      <c r="K191" s="285"/>
      <c r="L191" s="552"/>
      <c r="M191" s="552"/>
      <c r="N191" s="285"/>
      <c r="O191" s="285"/>
      <c r="P191" s="286"/>
      <c r="Q191" s="552"/>
      <c r="R191" s="285"/>
      <c r="S191" s="285"/>
      <c r="T191" s="284"/>
    </row>
    <row r="192" spans="1:20" ht="15.75" customHeight="1">
      <c r="A192" s="313" t="s">
        <v>477</v>
      </c>
      <c r="B192" s="279">
        <v>859</v>
      </c>
      <c r="C192" s="544"/>
      <c r="D192" s="544"/>
      <c r="E192" s="544"/>
      <c r="F192" s="544"/>
      <c r="G192" s="545"/>
      <c r="H192" s="374" t="s">
        <v>17</v>
      </c>
      <c r="I192" s="374" t="s">
        <v>17</v>
      </c>
      <c r="J192" s="544"/>
      <c r="K192" s="285"/>
      <c r="L192" s="544"/>
      <c r="M192" s="544"/>
      <c r="N192" s="285"/>
      <c r="O192" s="285"/>
      <c r="P192" s="286"/>
      <c r="Q192" s="544"/>
      <c r="R192" s="285"/>
      <c r="S192" s="285"/>
      <c r="T192" s="543"/>
    </row>
    <row r="193" spans="1:20" ht="15.75" customHeight="1">
      <c r="A193" s="313" t="s">
        <v>476</v>
      </c>
      <c r="B193" s="279">
        <v>860</v>
      </c>
      <c r="C193" s="544"/>
      <c r="D193" s="544"/>
      <c r="E193" s="544"/>
      <c r="F193" s="544"/>
      <c r="G193" s="545"/>
      <c r="H193" s="374" t="s">
        <v>17</v>
      </c>
      <c r="I193" s="374" t="s">
        <v>17</v>
      </c>
      <c r="J193" s="544"/>
      <c r="K193" s="285"/>
      <c r="L193" s="544"/>
      <c r="M193" s="544"/>
      <c r="N193" s="285"/>
      <c r="O193" s="285"/>
      <c r="P193" s="286"/>
      <c r="Q193" s="544"/>
      <c r="R193" s="285"/>
      <c r="S193" s="285"/>
      <c r="T193" s="543"/>
    </row>
    <row r="194" spans="1:20" ht="15.75" customHeight="1">
      <c r="A194" s="313" t="s">
        <v>475</v>
      </c>
      <c r="B194" s="279">
        <v>845</v>
      </c>
      <c r="C194" s="552"/>
      <c r="D194" s="552"/>
      <c r="E194" s="552"/>
      <c r="F194" s="552"/>
      <c r="G194" s="549"/>
      <c r="H194" s="374" t="s">
        <v>17</v>
      </c>
      <c r="I194" s="374" t="s">
        <v>17</v>
      </c>
      <c r="J194" s="552"/>
      <c r="K194" s="285"/>
      <c r="L194" s="552"/>
      <c r="M194" s="552"/>
      <c r="N194" s="285"/>
      <c r="O194" s="285"/>
      <c r="P194" s="286"/>
      <c r="Q194" s="552"/>
      <c r="R194" s="285"/>
      <c r="S194" s="285"/>
      <c r="T194" s="284"/>
    </row>
    <row r="195" spans="1:20" ht="15.75" customHeight="1">
      <c r="A195" s="313" t="s">
        <v>474</v>
      </c>
      <c r="B195" s="279">
        <v>856</v>
      </c>
      <c r="C195" s="552"/>
      <c r="D195" s="552"/>
      <c r="E195" s="552"/>
      <c r="F195" s="552"/>
      <c r="G195" s="549"/>
      <c r="H195" s="374" t="s">
        <v>17</v>
      </c>
      <c r="I195" s="374" t="s">
        <v>17</v>
      </c>
      <c r="J195" s="552"/>
      <c r="K195" s="285"/>
      <c r="L195" s="552"/>
      <c r="M195" s="552"/>
      <c r="N195" s="285"/>
      <c r="O195" s="285"/>
      <c r="P195" s="286"/>
      <c r="Q195" s="552"/>
      <c r="R195" s="285"/>
      <c r="S195" s="285"/>
      <c r="T195" s="284"/>
    </row>
    <row r="196" spans="1:20" ht="15.75" customHeight="1">
      <c r="A196" s="313" t="s">
        <v>473</v>
      </c>
      <c r="B196" s="279">
        <v>861</v>
      </c>
      <c r="C196" s="552"/>
      <c r="D196" s="552"/>
      <c r="E196" s="552"/>
      <c r="F196" s="552"/>
      <c r="G196" s="549"/>
      <c r="H196" s="374" t="s">
        <v>17</v>
      </c>
      <c r="I196" s="374" t="s">
        <v>17</v>
      </c>
      <c r="J196" s="552"/>
      <c r="K196" s="285"/>
      <c r="L196" s="552"/>
      <c r="M196" s="552"/>
      <c r="N196" s="285"/>
      <c r="O196" s="285"/>
      <c r="P196" s="286"/>
      <c r="Q196" s="552"/>
      <c r="R196" s="285"/>
      <c r="S196" s="285"/>
      <c r="T196" s="284"/>
    </row>
    <row r="197" spans="1:20" ht="15.75" customHeight="1">
      <c r="A197" s="313" t="s">
        <v>472</v>
      </c>
      <c r="B197" s="279">
        <v>862</v>
      </c>
      <c r="C197" s="552"/>
      <c r="D197" s="552"/>
      <c r="E197" s="552"/>
      <c r="F197" s="552"/>
      <c r="G197" s="549"/>
      <c r="H197" s="374" t="s">
        <v>17</v>
      </c>
      <c r="I197" s="374" t="s">
        <v>17</v>
      </c>
      <c r="J197" s="552"/>
      <c r="K197" s="285"/>
      <c r="L197" s="552"/>
      <c r="M197" s="552"/>
      <c r="N197" s="285"/>
      <c r="O197" s="285"/>
      <c r="P197" s="286"/>
      <c r="Q197" s="552"/>
      <c r="R197" s="285"/>
      <c r="S197" s="285"/>
      <c r="T197" s="284"/>
    </row>
    <row r="198" spans="1:20" ht="15.75" customHeight="1">
      <c r="A198" s="436" t="s">
        <v>471</v>
      </c>
      <c r="B198" s="279">
        <v>880</v>
      </c>
      <c r="C198" s="552"/>
      <c r="D198" s="552"/>
      <c r="E198" s="552"/>
      <c r="F198" s="552"/>
      <c r="G198" s="549"/>
      <c r="H198" s="374" t="s">
        <v>17</v>
      </c>
      <c r="I198" s="374" t="s">
        <v>17</v>
      </c>
      <c r="J198" s="552"/>
      <c r="K198" s="285"/>
      <c r="L198" s="552"/>
      <c r="M198" s="552"/>
      <c r="N198" s="285"/>
      <c r="O198" s="285"/>
      <c r="P198" s="286"/>
      <c r="Q198" s="552"/>
      <c r="R198" s="285"/>
      <c r="S198" s="285"/>
      <c r="T198" s="284"/>
    </row>
    <row r="199" spans="1:20" ht="15.75" customHeight="1">
      <c r="A199" s="313" t="s">
        <v>470</v>
      </c>
      <c r="B199" s="279">
        <v>866</v>
      </c>
      <c r="C199" s="552"/>
      <c r="D199" s="552"/>
      <c r="E199" s="552"/>
      <c r="F199" s="552"/>
      <c r="G199" s="549"/>
      <c r="H199" s="374" t="s">
        <v>17</v>
      </c>
      <c r="I199" s="374" t="s">
        <v>17</v>
      </c>
      <c r="J199" s="552"/>
      <c r="K199" s="285"/>
      <c r="L199" s="552"/>
      <c r="M199" s="552"/>
      <c r="N199" s="285"/>
      <c r="O199" s="285"/>
      <c r="P199" s="286"/>
      <c r="Q199" s="552"/>
      <c r="R199" s="285"/>
      <c r="S199" s="285"/>
      <c r="T199" s="284"/>
    </row>
    <row r="200" spans="1:20" ht="15.75" customHeight="1">
      <c r="A200" s="313" t="s">
        <v>469</v>
      </c>
      <c r="B200" s="279">
        <v>868</v>
      </c>
      <c r="C200" s="552"/>
      <c r="D200" s="552"/>
      <c r="E200" s="552"/>
      <c r="F200" s="552"/>
      <c r="G200" s="549"/>
      <c r="H200" s="374" t="s">
        <v>17</v>
      </c>
      <c r="I200" s="374" t="s">
        <v>17</v>
      </c>
      <c r="J200" s="552"/>
      <c r="K200" s="285"/>
      <c r="L200" s="552"/>
      <c r="M200" s="552"/>
      <c r="N200" s="285"/>
      <c r="O200" s="285"/>
      <c r="P200" s="286"/>
      <c r="Q200" s="552"/>
      <c r="R200" s="285"/>
      <c r="S200" s="285"/>
      <c r="T200" s="284"/>
    </row>
    <row r="201" spans="1:20" ht="15.75" customHeight="1">
      <c r="A201" s="313" t="s">
        <v>468</v>
      </c>
      <c r="B201" s="279">
        <v>870</v>
      </c>
      <c r="C201" s="552"/>
      <c r="D201" s="552"/>
      <c r="E201" s="552"/>
      <c r="F201" s="552"/>
      <c r="G201" s="549"/>
      <c r="H201" s="374" t="s">
        <v>17</v>
      </c>
      <c r="I201" s="374" t="s">
        <v>17</v>
      </c>
      <c r="J201" s="552"/>
      <c r="K201" s="285"/>
      <c r="L201" s="552"/>
      <c r="M201" s="552"/>
      <c r="N201" s="285"/>
      <c r="O201" s="285"/>
      <c r="P201" s="286"/>
      <c r="Q201" s="552"/>
      <c r="R201" s="285"/>
      <c r="S201" s="285"/>
      <c r="T201" s="284"/>
    </row>
    <row r="202" spans="1:20" ht="15.75" customHeight="1">
      <c r="A202" s="313" t="s">
        <v>467</v>
      </c>
      <c r="B202" s="279">
        <v>872</v>
      </c>
      <c r="C202" s="552"/>
      <c r="D202" s="552"/>
      <c r="E202" s="552"/>
      <c r="F202" s="552"/>
      <c r="G202" s="549"/>
      <c r="H202" s="374" t="s">
        <v>17</v>
      </c>
      <c r="I202" s="374" t="s">
        <v>17</v>
      </c>
      <c r="J202" s="552"/>
      <c r="K202" s="285"/>
      <c r="L202" s="552"/>
      <c r="M202" s="552"/>
      <c r="N202" s="285"/>
      <c r="O202" s="285"/>
      <c r="P202" s="286"/>
      <c r="Q202" s="552"/>
      <c r="R202" s="285"/>
      <c r="S202" s="285"/>
      <c r="T202" s="284"/>
    </row>
    <row r="203" spans="1:20" ht="15.75" customHeight="1">
      <c r="A203" s="313" t="s">
        <v>466</v>
      </c>
      <c r="B203" s="279">
        <v>854</v>
      </c>
      <c r="C203" s="552"/>
      <c r="D203" s="552"/>
      <c r="E203" s="552"/>
      <c r="F203" s="552"/>
      <c r="G203" s="549"/>
      <c r="H203" s="374" t="s">
        <v>17</v>
      </c>
      <c r="I203" s="374" t="s">
        <v>17</v>
      </c>
      <c r="J203" s="552"/>
      <c r="K203" s="285"/>
      <c r="L203" s="552"/>
      <c r="M203" s="552"/>
      <c r="N203" s="285"/>
      <c r="O203" s="285"/>
      <c r="P203" s="286"/>
      <c r="Q203" s="552"/>
      <c r="R203" s="285"/>
      <c r="S203" s="285"/>
      <c r="T203" s="284"/>
    </row>
    <row r="204" spans="1:20" ht="15.75" customHeight="1">
      <c r="A204" s="313" t="s">
        <v>465</v>
      </c>
      <c r="B204" s="279">
        <v>876</v>
      </c>
      <c r="C204" s="552"/>
      <c r="D204" s="552"/>
      <c r="E204" s="552"/>
      <c r="F204" s="552"/>
      <c r="G204" s="549"/>
      <c r="H204" s="374" t="s">
        <v>17</v>
      </c>
      <c r="I204" s="374" t="s">
        <v>17</v>
      </c>
      <c r="J204" s="552"/>
      <c r="K204" s="285"/>
      <c r="L204" s="552"/>
      <c r="M204" s="552"/>
      <c r="N204" s="285"/>
      <c r="O204" s="285"/>
      <c r="P204" s="286"/>
      <c r="Q204" s="552"/>
      <c r="R204" s="285"/>
      <c r="S204" s="285"/>
      <c r="T204" s="284"/>
    </row>
    <row r="205" spans="1:20" ht="15.75" customHeight="1">
      <c r="A205" s="313" t="s">
        <v>464</v>
      </c>
      <c r="B205" s="279">
        <v>889</v>
      </c>
      <c r="C205" s="552"/>
      <c r="D205" s="552"/>
      <c r="E205" s="552"/>
      <c r="F205" s="552"/>
      <c r="G205" s="549"/>
      <c r="H205" s="374" t="s">
        <v>17</v>
      </c>
      <c r="I205" s="374" t="s">
        <v>17</v>
      </c>
      <c r="J205" s="552"/>
      <c r="K205" s="285"/>
      <c r="L205" s="552"/>
      <c r="M205" s="552"/>
      <c r="N205" s="285"/>
      <c r="O205" s="285"/>
      <c r="P205" s="286"/>
      <c r="Q205" s="552"/>
      <c r="R205" s="285"/>
      <c r="S205" s="285"/>
      <c r="T205" s="284"/>
    </row>
    <row r="206" spans="1:20" ht="10.5" customHeight="1">
      <c r="A206" s="307"/>
      <c r="B206" s="418"/>
      <c r="C206" s="555"/>
      <c r="D206" s="555"/>
      <c r="E206" s="555"/>
      <c r="F206" s="555"/>
      <c r="G206" s="554"/>
      <c r="H206" s="371" t="s">
        <v>17</v>
      </c>
      <c r="I206" s="371" t="s">
        <v>17</v>
      </c>
      <c r="J206" s="555"/>
      <c r="K206" s="288"/>
      <c r="L206" s="555"/>
      <c r="M206" s="555"/>
      <c r="N206" s="288"/>
      <c r="O206" s="288"/>
      <c r="P206" s="536"/>
      <c r="Q206" s="555"/>
      <c r="R206" s="288"/>
      <c r="S206" s="288"/>
      <c r="T206" s="557"/>
    </row>
    <row r="207" spans="1:21" s="594" customFormat="1" ht="19.5">
      <c r="A207" s="445" t="s">
        <v>463</v>
      </c>
      <c r="B207" s="279">
        <v>998</v>
      </c>
      <c r="C207" s="597">
        <v>7.2687</v>
      </c>
      <c r="D207" s="597"/>
      <c r="E207" s="597"/>
      <c r="F207" s="597"/>
      <c r="G207" s="549"/>
      <c r="H207" s="369" t="s">
        <v>17</v>
      </c>
      <c r="I207" s="369" t="s">
        <v>17</v>
      </c>
      <c r="J207" s="597"/>
      <c r="K207" s="596"/>
      <c r="L207" s="597"/>
      <c r="M207" s="597"/>
      <c r="N207" s="596"/>
      <c r="O207" s="596"/>
      <c r="P207" s="598">
        <v>7.2687</v>
      </c>
      <c r="Q207" s="597">
        <v>0.39369</v>
      </c>
      <c r="R207" s="596"/>
      <c r="S207" s="596">
        <v>0.666588</v>
      </c>
      <c r="T207" s="595"/>
      <c r="U207"/>
    </row>
    <row r="208" spans="1:20" ht="9.75" customHeight="1">
      <c r="A208" s="307"/>
      <c r="B208" s="418"/>
      <c r="C208" s="555"/>
      <c r="D208" s="555"/>
      <c r="E208" s="555"/>
      <c r="F208" s="555"/>
      <c r="G208" s="554"/>
      <c r="H208" s="371" t="s">
        <v>17</v>
      </c>
      <c r="I208" s="371" t="s">
        <v>17</v>
      </c>
      <c r="J208" s="555"/>
      <c r="K208" s="288"/>
      <c r="L208" s="555"/>
      <c r="M208" s="555"/>
      <c r="N208" s="288"/>
      <c r="O208" s="288"/>
      <c r="P208" s="536"/>
      <c r="Q208" s="555"/>
      <c r="R208" s="288"/>
      <c r="S208" s="288"/>
      <c r="T208" s="557"/>
    </row>
    <row r="209" spans="1:21" s="525" customFormat="1" ht="19.5">
      <c r="A209" s="452" t="s">
        <v>730</v>
      </c>
      <c r="B209" s="462"/>
      <c r="C209" s="540">
        <f>C14+C29+C94+C137+C187+C207</f>
        <v>66.435284621</v>
      </c>
      <c r="D209" s="540">
        <f>D14+D29+D94+D137+D187+D207</f>
        <v>0</v>
      </c>
      <c r="E209" s="540">
        <f>E14+E29+E94+E137+E187+E207</f>
        <v>0</v>
      </c>
      <c r="F209" s="540">
        <f>F14+F29+F94+F137+F187+F207</f>
        <v>0</v>
      </c>
      <c r="G209" s="542">
        <f>G14+G29+G94+G137+G187+G207</f>
        <v>0</v>
      </c>
      <c r="H209" s="593" t="s">
        <v>17</v>
      </c>
      <c r="I209" s="593" t="s">
        <v>17</v>
      </c>
      <c r="J209" s="540">
        <f aca="true" t="shared" si="12" ref="J209:T209">J14+J29+J94+J137+J187+J207</f>
        <v>0</v>
      </c>
      <c r="K209" s="540">
        <f t="shared" si="12"/>
        <v>0</v>
      </c>
      <c r="L209" s="540">
        <f t="shared" si="12"/>
        <v>0</v>
      </c>
      <c r="M209" s="540">
        <f t="shared" si="12"/>
        <v>0</v>
      </c>
      <c r="N209" s="540">
        <f t="shared" si="12"/>
        <v>0</v>
      </c>
      <c r="O209" s="540">
        <f t="shared" si="12"/>
        <v>0</v>
      </c>
      <c r="P209" s="540">
        <f t="shared" si="12"/>
        <v>66.435284621</v>
      </c>
      <c r="Q209" s="540">
        <f t="shared" si="12"/>
        <v>16.070606411000004</v>
      </c>
      <c r="R209" s="540">
        <f t="shared" si="12"/>
        <v>0.0393893</v>
      </c>
      <c r="S209" s="540">
        <f t="shared" si="12"/>
        <v>4.94783874</v>
      </c>
      <c r="T209" s="539">
        <f t="shared" si="12"/>
        <v>0</v>
      </c>
      <c r="U209"/>
    </row>
    <row r="210" spans="1:21" ht="13.5" customHeight="1">
      <c r="A210" s="592"/>
      <c r="B210" s="591"/>
      <c r="C210" s="587"/>
      <c r="D210" s="587"/>
      <c r="E210" s="587"/>
      <c r="F210" s="587"/>
      <c r="G210" s="590"/>
      <c r="H210" s="589"/>
      <c r="I210" s="589"/>
      <c r="J210" s="587"/>
      <c r="K210" s="586"/>
      <c r="L210" s="587"/>
      <c r="M210" s="587"/>
      <c r="N210" s="586"/>
      <c r="O210" s="586"/>
      <c r="P210" s="588"/>
      <c r="Q210" s="587"/>
      <c r="R210" s="586"/>
      <c r="S210" s="586"/>
      <c r="T210" s="585"/>
      <c r="U210" s="584"/>
    </row>
    <row r="211" spans="1:21" ht="11.25" customHeight="1">
      <c r="A211" s="592"/>
      <c r="B211" s="591"/>
      <c r="C211" s="587"/>
      <c r="D211" s="587"/>
      <c r="E211" s="587"/>
      <c r="F211" s="587"/>
      <c r="G211" s="590"/>
      <c r="H211" s="589"/>
      <c r="I211" s="589"/>
      <c r="J211" s="587"/>
      <c r="K211" s="586"/>
      <c r="L211" s="587"/>
      <c r="M211" s="587"/>
      <c r="N211" s="586"/>
      <c r="O211" s="586"/>
      <c r="P211" s="588"/>
      <c r="Q211" s="587"/>
      <c r="R211" s="586"/>
      <c r="S211" s="586"/>
      <c r="T211" s="585"/>
      <c r="U211" s="584"/>
    </row>
    <row r="212" spans="1:20" ht="15.75" customHeight="1">
      <c r="A212" s="313" t="s">
        <v>729</v>
      </c>
      <c r="B212" s="279">
        <v>992</v>
      </c>
      <c r="C212" s="552">
        <v>7.84551</v>
      </c>
      <c r="D212" s="374" t="s">
        <v>17</v>
      </c>
      <c r="E212" s="374" t="s">
        <v>17</v>
      </c>
      <c r="F212" s="374" t="s">
        <v>17</v>
      </c>
      <c r="G212" s="549"/>
      <c r="H212" s="552"/>
      <c r="I212" s="552"/>
      <c r="J212" s="552"/>
      <c r="K212" s="374" t="s">
        <v>17</v>
      </c>
      <c r="L212" s="552"/>
      <c r="M212" s="374" t="s">
        <v>17</v>
      </c>
      <c r="N212" s="285"/>
      <c r="O212" s="374" t="s">
        <v>17</v>
      </c>
      <c r="P212" s="286">
        <v>7.84551</v>
      </c>
      <c r="Q212" s="374" t="s">
        <v>17</v>
      </c>
      <c r="R212" s="285"/>
      <c r="S212" s="285"/>
      <c r="T212" s="284"/>
    </row>
    <row r="213" spans="1:20" ht="15.75" customHeight="1">
      <c r="A213" s="313" t="s">
        <v>459</v>
      </c>
      <c r="B213" s="279">
        <v>959</v>
      </c>
      <c r="C213" s="552">
        <v>0.0383861</v>
      </c>
      <c r="D213" s="374" t="s">
        <v>17</v>
      </c>
      <c r="E213" s="374" t="s">
        <v>17</v>
      </c>
      <c r="F213" s="374" t="s">
        <v>17</v>
      </c>
      <c r="G213" s="549"/>
      <c r="H213" s="552"/>
      <c r="I213" s="552"/>
      <c r="J213" s="552"/>
      <c r="K213" s="374" t="s">
        <v>17</v>
      </c>
      <c r="L213" s="552"/>
      <c r="M213" s="374" t="s">
        <v>17</v>
      </c>
      <c r="N213" s="285"/>
      <c r="O213" s="374" t="s">
        <v>17</v>
      </c>
      <c r="P213" s="286">
        <v>0.0383861</v>
      </c>
      <c r="Q213" s="374" t="s">
        <v>17</v>
      </c>
      <c r="R213" s="285"/>
      <c r="S213" s="285"/>
      <c r="T213" s="284"/>
    </row>
    <row r="214" spans="1:20" ht="15.75" customHeight="1">
      <c r="A214" s="313" t="s">
        <v>458</v>
      </c>
      <c r="B214" s="279">
        <v>963</v>
      </c>
      <c r="C214" s="552"/>
      <c r="D214" s="374" t="s">
        <v>17</v>
      </c>
      <c r="E214" s="374" t="s">
        <v>17</v>
      </c>
      <c r="F214" s="374" t="s">
        <v>17</v>
      </c>
      <c r="G214" s="549"/>
      <c r="H214" s="552"/>
      <c r="I214" s="552"/>
      <c r="J214" s="552"/>
      <c r="K214" s="374" t="s">
        <v>17</v>
      </c>
      <c r="L214" s="552"/>
      <c r="M214" s="374" t="s">
        <v>17</v>
      </c>
      <c r="N214" s="285"/>
      <c r="O214" s="374" t="s">
        <v>17</v>
      </c>
      <c r="P214" s="286"/>
      <c r="Q214" s="374" t="s">
        <v>17</v>
      </c>
      <c r="R214" s="285"/>
      <c r="S214" s="285"/>
      <c r="T214" s="284"/>
    </row>
    <row r="215" spans="1:20" ht="15.75" customHeight="1">
      <c r="A215" s="313" t="s">
        <v>457</v>
      </c>
      <c r="B215" s="279">
        <v>964</v>
      </c>
      <c r="C215" s="552"/>
      <c r="D215" s="374" t="s">
        <v>17</v>
      </c>
      <c r="E215" s="374" t="s">
        <v>17</v>
      </c>
      <c r="F215" s="374" t="s">
        <v>17</v>
      </c>
      <c r="G215" s="549"/>
      <c r="H215" s="552"/>
      <c r="I215" s="552"/>
      <c r="J215" s="552"/>
      <c r="K215" s="374" t="s">
        <v>17</v>
      </c>
      <c r="L215" s="552"/>
      <c r="M215" s="374" t="s">
        <v>17</v>
      </c>
      <c r="N215" s="285"/>
      <c r="O215" s="374" t="s">
        <v>17</v>
      </c>
      <c r="P215" s="286"/>
      <c r="Q215" s="374" t="s">
        <v>17</v>
      </c>
      <c r="R215" s="285"/>
      <c r="S215" s="285"/>
      <c r="T215" s="284"/>
    </row>
    <row r="216" spans="1:20" ht="15.75" customHeight="1">
      <c r="A216" s="313" t="s">
        <v>455</v>
      </c>
      <c r="B216" s="279">
        <v>966</v>
      </c>
      <c r="C216" s="552"/>
      <c r="D216" s="374" t="s">
        <v>17</v>
      </c>
      <c r="E216" s="374" t="s">
        <v>17</v>
      </c>
      <c r="F216" s="374" t="s">
        <v>17</v>
      </c>
      <c r="G216" s="549"/>
      <c r="H216" s="552"/>
      <c r="I216" s="552"/>
      <c r="J216" s="552"/>
      <c r="K216" s="374" t="s">
        <v>17</v>
      </c>
      <c r="L216" s="552"/>
      <c r="M216" s="374" t="s">
        <v>17</v>
      </c>
      <c r="N216" s="285"/>
      <c r="O216" s="374" t="s">
        <v>17</v>
      </c>
      <c r="P216" s="286"/>
      <c r="Q216" s="374" t="s">
        <v>17</v>
      </c>
      <c r="R216" s="285"/>
      <c r="S216" s="285"/>
      <c r="T216" s="284"/>
    </row>
    <row r="217" spans="1:20" ht="15.75" customHeight="1">
      <c r="A217" s="313" t="s">
        <v>454</v>
      </c>
      <c r="B217" s="279">
        <v>967</v>
      </c>
      <c r="C217" s="552"/>
      <c r="D217" s="374" t="s">
        <v>17</v>
      </c>
      <c r="E217" s="374" t="s">
        <v>17</v>
      </c>
      <c r="F217" s="374" t="s">
        <v>17</v>
      </c>
      <c r="G217" s="549"/>
      <c r="H217" s="552"/>
      <c r="I217" s="552"/>
      <c r="J217" s="552"/>
      <c r="K217" s="374" t="s">
        <v>17</v>
      </c>
      <c r="L217" s="552"/>
      <c r="M217" s="374" t="s">
        <v>17</v>
      </c>
      <c r="N217" s="285"/>
      <c r="O217" s="374" t="s">
        <v>17</v>
      </c>
      <c r="P217" s="286"/>
      <c r="Q217" s="374" t="s">
        <v>17</v>
      </c>
      <c r="R217" s="285"/>
      <c r="S217" s="285"/>
      <c r="T217" s="284"/>
    </row>
    <row r="218" spans="1:20" ht="15.75" customHeight="1">
      <c r="A218" s="313" t="s">
        <v>453</v>
      </c>
      <c r="B218" s="279">
        <v>974</v>
      </c>
      <c r="C218" s="552">
        <v>0.0125395</v>
      </c>
      <c r="D218" s="374" t="s">
        <v>17</v>
      </c>
      <c r="E218" s="374" t="s">
        <v>17</v>
      </c>
      <c r="F218" s="374" t="s">
        <v>17</v>
      </c>
      <c r="G218" s="549"/>
      <c r="H218" s="552"/>
      <c r="I218" s="552"/>
      <c r="J218" s="552"/>
      <c r="K218" s="374" t="s">
        <v>17</v>
      </c>
      <c r="L218" s="552"/>
      <c r="M218" s="374" t="s">
        <v>17</v>
      </c>
      <c r="N218" s="285"/>
      <c r="O218" s="374" t="s">
        <v>17</v>
      </c>
      <c r="P218" s="286">
        <v>0.0125395</v>
      </c>
      <c r="Q218" s="374" t="s">
        <v>17</v>
      </c>
      <c r="R218" s="285"/>
      <c r="S218" s="285"/>
      <c r="T218" s="284"/>
    </row>
    <row r="219" spans="1:20" ht="15.75" customHeight="1">
      <c r="A219" s="313" t="s">
        <v>452</v>
      </c>
      <c r="B219" s="279">
        <v>988</v>
      </c>
      <c r="C219" s="552"/>
      <c r="D219" s="374" t="s">
        <v>17</v>
      </c>
      <c r="E219" s="374" t="s">
        <v>17</v>
      </c>
      <c r="F219" s="374" t="s">
        <v>17</v>
      </c>
      <c r="G219" s="549"/>
      <c r="H219" s="552"/>
      <c r="I219" s="552"/>
      <c r="J219" s="552"/>
      <c r="K219" s="374" t="s">
        <v>17</v>
      </c>
      <c r="L219" s="552"/>
      <c r="M219" s="374" t="s">
        <v>17</v>
      </c>
      <c r="N219" s="285"/>
      <c r="O219" s="374" t="s">
        <v>17</v>
      </c>
      <c r="P219" s="286"/>
      <c r="Q219" s="374" t="s">
        <v>17</v>
      </c>
      <c r="R219" s="285"/>
      <c r="S219" s="285"/>
      <c r="T219" s="284"/>
    </row>
    <row r="220" spans="1:21" s="521" customFormat="1" ht="15.75" customHeight="1">
      <c r="A220" s="421" t="s">
        <v>451</v>
      </c>
      <c r="B220" s="270">
        <v>975</v>
      </c>
      <c r="C220" s="549">
        <v>7.79458</v>
      </c>
      <c r="D220" s="381" t="s">
        <v>17</v>
      </c>
      <c r="E220" s="381" t="s">
        <v>17</v>
      </c>
      <c r="F220" s="381" t="s">
        <v>17</v>
      </c>
      <c r="G220" s="549"/>
      <c r="H220" s="549"/>
      <c r="I220" s="549"/>
      <c r="J220" s="549"/>
      <c r="K220" s="381" t="s">
        <v>17</v>
      </c>
      <c r="L220" s="549"/>
      <c r="M220" s="381" t="s">
        <v>17</v>
      </c>
      <c r="N220" s="549"/>
      <c r="O220" s="381" t="s">
        <v>17</v>
      </c>
      <c r="P220" s="583">
        <v>7.79458</v>
      </c>
      <c r="Q220" s="381" t="s">
        <v>17</v>
      </c>
      <c r="R220" s="549"/>
      <c r="S220" s="549"/>
      <c r="T220" s="582"/>
      <c r="U220" s="236"/>
    </row>
    <row r="221" spans="1:21" s="237" customFormat="1" ht="10.5" customHeight="1">
      <c r="A221" s="581" t="s">
        <v>415</v>
      </c>
      <c r="B221" s="433"/>
      <c r="C221" s="555"/>
      <c r="D221" s="371" t="s">
        <v>17</v>
      </c>
      <c r="E221" s="371" t="s">
        <v>17</v>
      </c>
      <c r="F221" s="371" t="s">
        <v>17</v>
      </c>
      <c r="G221" s="554"/>
      <c r="H221" s="555"/>
      <c r="I221" s="555"/>
      <c r="J221" s="555"/>
      <c r="K221" s="371" t="s">
        <v>17</v>
      </c>
      <c r="L221" s="555"/>
      <c r="M221" s="371" t="s">
        <v>17</v>
      </c>
      <c r="N221" s="288"/>
      <c r="O221" s="371" t="s">
        <v>17</v>
      </c>
      <c r="P221" s="536"/>
      <c r="Q221" s="371" t="s">
        <v>17</v>
      </c>
      <c r="R221" s="555"/>
      <c r="S221" s="555"/>
      <c r="T221" s="557"/>
      <c r="U221"/>
    </row>
    <row r="222" spans="1:21" s="237" customFormat="1" ht="12.75" customHeight="1">
      <c r="A222" s="576" t="s">
        <v>450</v>
      </c>
      <c r="B222" s="433"/>
      <c r="C222" s="555"/>
      <c r="D222" s="371" t="s">
        <v>17</v>
      </c>
      <c r="E222" s="371" t="s">
        <v>17</v>
      </c>
      <c r="F222" s="371" t="s">
        <v>17</v>
      </c>
      <c r="G222" s="554"/>
      <c r="H222" s="555"/>
      <c r="I222" s="555"/>
      <c r="J222" s="555"/>
      <c r="K222" s="371" t="s">
        <v>17</v>
      </c>
      <c r="L222" s="555"/>
      <c r="M222" s="371" t="s">
        <v>17</v>
      </c>
      <c r="N222" s="288"/>
      <c r="O222" s="371" t="s">
        <v>17</v>
      </c>
      <c r="P222" s="536"/>
      <c r="Q222" s="371" t="s">
        <v>17</v>
      </c>
      <c r="R222" s="555"/>
      <c r="S222" s="555"/>
      <c r="T222" s="557"/>
      <c r="U222"/>
    </row>
    <row r="223" spans="1:21" s="237" customFormat="1" ht="15.75">
      <c r="A223" s="571" t="s">
        <v>728</v>
      </c>
      <c r="B223" s="423" t="s">
        <v>448</v>
      </c>
      <c r="C223" s="549">
        <v>1.75908</v>
      </c>
      <c r="D223" s="374" t="s">
        <v>17</v>
      </c>
      <c r="E223" s="374" t="s">
        <v>17</v>
      </c>
      <c r="F223" s="374" t="s">
        <v>17</v>
      </c>
      <c r="G223" s="549"/>
      <c r="H223" s="549"/>
      <c r="I223" s="549"/>
      <c r="J223" s="549"/>
      <c r="K223" s="381" t="s">
        <v>17</v>
      </c>
      <c r="L223" s="549"/>
      <c r="M223" s="381" t="s">
        <v>17</v>
      </c>
      <c r="N223" s="274"/>
      <c r="O223" s="381" t="s">
        <v>17</v>
      </c>
      <c r="P223" s="274">
        <v>1.75908</v>
      </c>
      <c r="Q223" s="381" t="s">
        <v>17</v>
      </c>
      <c r="R223" s="549"/>
      <c r="S223" s="549"/>
      <c r="T223" s="556"/>
      <c r="U223"/>
    </row>
    <row r="224" spans="1:21" s="237" customFormat="1" ht="15.75">
      <c r="A224" s="571" t="s">
        <v>727</v>
      </c>
      <c r="B224" s="423" t="s">
        <v>446</v>
      </c>
      <c r="C224" s="549">
        <v>0.409202</v>
      </c>
      <c r="D224" s="381" t="s">
        <v>17</v>
      </c>
      <c r="E224" s="381" t="s">
        <v>17</v>
      </c>
      <c r="F224" s="381" t="s">
        <v>17</v>
      </c>
      <c r="G224" s="549"/>
      <c r="H224" s="549"/>
      <c r="I224" s="549"/>
      <c r="J224" s="549"/>
      <c r="K224" s="381" t="s">
        <v>17</v>
      </c>
      <c r="L224" s="549"/>
      <c r="M224" s="381" t="s">
        <v>17</v>
      </c>
      <c r="N224" s="274"/>
      <c r="O224" s="381" t="s">
        <v>17</v>
      </c>
      <c r="P224" s="274">
        <v>0.409202</v>
      </c>
      <c r="Q224" s="381" t="s">
        <v>17</v>
      </c>
      <c r="R224" s="549"/>
      <c r="S224" s="549"/>
      <c r="T224" s="556"/>
      <c r="U224"/>
    </row>
    <row r="225" spans="1:21" s="237" customFormat="1" ht="15.75">
      <c r="A225" s="571" t="s">
        <v>726</v>
      </c>
      <c r="B225" s="423" t="s">
        <v>444</v>
      </c>
      <c r="C225" s="549">
        <v>0.779201</v>
      </c>
      <c r="D225" s="381" t="s">
        <v>17</v>
      </c>
      <c r="E225" s="381" t="s">
        <v>17</v>
      </c>
      <c r="F225" s="381" t="s">
        <v>17</v>
      </c>
      <c r="G225" s="549"/>
      <c r="H225" s="549"/>
      <c r="I225" s="549"/>
      <c r="J225" s="549"/>
      <c r="K225" s="381" t="s">
        <v>17</v>
      </c>
      <c r="L225" s="549"/>
      <c r="M225" s="381" t="s">
        <v>17</v>
      </c>
      <c r="N225" s="274"/>
      <c r="O225" s="381" t="s">
        <v>17</v>
      </c>
      <c r="P225" s="274">
        <v>0.779201</v>
      </c>
      <c r="Q225" s="381" t="s">
        <v>17</v>
      </c>
      <c r="R225" s="549"/>
      <c r="S225" s="549"/>
      <c r="T225" s="556"/>
      <c r="U225"/>
    </row>
    <row r="226" spans="1:21" s="237" customFormat="1" ht="15.75">
      <c r="A226" s="571" t="s">
        <v>725</v>
      </c>
      <c r="B226" s="423" t="s">
        <v>442</v>
      </c>
      <c r="C226" s="549">
        <v>0.0610506</v>
      </c>
      <c r="D226" s="381" t="s">
        <v>17</v>
      </c>
      <c r="E226" s="381" t="s">
        <v>17</v>
      </c>
      <c r="F226" s="381" t="s">
        <v>17</v>
      </c>
      <c r="G226" s="549"/>
      <c r="H226" s="549"/>
      <c r="I226" s="549"/>
      <c r="J226" s="549"/>
      <c r="K226" s="381" t="s">
        <v>17</v>
      </c>
      <c r="L226" s="549"/>
      <c r="M226" s="381" t="s">
        <v>17</v>
      </c>
      <c r="N226" s="274"/>
      <c r="O226" s="381" t="s">
        <v>17</v>
      </c>
      <c r="P226" s="274">
        <v>0.0610506</v>
      </c>
      <c r="Q226" s="381" t="s">
        <v>17</v>
      </c>
      <c r="R226" s="549"/>
      <c r="S226" s="549"/>
      <c r="T226" s="556"/>
      <c r="U226"/>
    </row>
    <row r="227" spans="1:21" s="237" customFormat="1" ht="15.75">
      <c r="A227" s="571" t="s">
        <v>724</v>
      </c>
      <c r="B227" s="423" t="s">
        <v>440</v>
      </c>
      <c r="C227" s="549"/>
      <c r="D227" s="381" t="s">
        <v>17</v>
      </c>
      <c r="E227" s="381" t="s">
        <v>17</v>
      </c>
      <c r="F227" s="381" t="s">
        <v>17</v>
      </c>
      <c r="G227" s="549"/>
      <c r="H227" s="549"/>
      <c r="I227" s="549"/>
      <c r="J227" s="549"/>
      <c r="K227" s="381" t="s">
        <v>17</v>
      </c>
      <c r="L227" s="549"/>
      <c r="M227" s="381" t="s">
        <v>17</v>
      </c>
      <c r="N227" s="274"/>
      <c r="O227" s="381" t="s">
        <v>17</v>
      </c>
      <c r="P227" s="274"/>
      <c r="Q227" s="381" t="s">
        <v>17</v>
      </c>
      <c r="R227" s="549"/>
      <c r="S227" s="549"/>
      <c r="T227" s="556"/>
      <c r="U227"/>
    </row>
    <row r="228" spans="1:21" s="419" customFormat="1" ht="15.75">
      <c r="A228" s="571" t="s">
        <v>723</v>
      </c>
      <c r="B228" s="423" t="s">
        <v>438</v>
      </c>
      <c r="C228" s="549"/>
      <c r="D228" s="381" t="s">
        <v>17</v>
      </c>
      <c r="E228" s="381" t="s">
        <v>17</v>
      </c>
      <c r="F228" s="381" t="s">
        <v>17</v>
      </c>
      <c r="G228" s="549"/>
      <c r="H228" s="549"/>
      <c r="I228" s="549"/>
      <c r="J228" s="549"/>
      <c r="K228" s="381" t="s">
        <v>17</v>
      </c>
      <c r="L228" s="549"/>
      <c r="M228" s="381" t="s">
        <v>17</v>
      </c>
      <c r="N228" s="274"/>
      <c r="O228" s="381" t="s">
        <v>17</v>
      </c>
      <c r="P228" s="274"/>
      <c r="Q228" s="381" t="s">
        <v>17</v>
      </c>
      <c r="R228" s="549"/>
      <c r="S228" s="549"/>
      <c r="T228" s="556"/>
      <c r="U228" s="236"/>
    </row>
    <row r="229" spans="1:21" s="237" customFormat="1" ht="15.75">
      <c r="A229" s="580" t="s">
        <v>722</v>
      </c>
      <c r="B229" s="423" t="s">
        <v>436</v>
      </c>
      <c r="C229" s="549">
        <v>1.02134</v>
      </c>
      <c r="D229" s="381" t="s">
        <v>17</v>
      </c>
      <c r="E229" s="381" t="s">
        <v>17</v>
      </c>
      <c r="F229" s="381" t="s">
        <v>17</v>
      </c>
      <c r="G229" s="549"/>
      <c r="H229" s="549"/>
      <c r="I229" s="549"/>
      <c r="J229" s="549"/>
      <c r="K229" s="381" t="s">
        <v>17</v>
      </c>
      <c r="L229" s="549"/>
      <c r="M229" s="381" t="s">
        <v>17</v>
      </c>
      <c r="N229" s="274"/>
      <c r="O229" s="381" t="s">
        <v>17</v>
      </c>
      <c r="P229" s="274">
        <v>1.02134</v>
      </c>
      <c r="Q229" s="381" t="s">
        <v>17</v>
      </c>
      <c r="R229" s="549"/>
      <c r="S229" s="549"/>
      <c r="T229" s="556"/>
      <c r="U229"/>
    </row>
    <row r="230" spans="1:20" ht="15.75" customHeight="1">
      <c r="A230" s="579" t="s">
        <v>721</v>
      </c>
      <c r="B230" s="270" t="s">
        <v>434</v>
      </c>
      <c r="C230" s="549">
        <v>0.434351</v>
      </c>
      <c r="D230" s="381" t="s">
        <v>17</v>
      </c>
      <c r="E230" s="381" t="s">
        <v>17</v>
      </c>
      <c r="F230" s="381" t="s">
        <v>17</v>
      </c>
      <c r="G230" s="549"/>
      <c r="H230" s="549"/>
      <c r="I230" s="549"/>
      <c r="J230" s="549"/>
      <c r="K230" s="381" t="s">
        <v>17</v>
      </c>
      <c r="L230" s="549"/>
      <c r="M230" s="381" t="s">
        <v>17</v>
      </c>
      <c r="N230" s="274"/>
      <c r="O230" s="381" t="s">
        <v>17</v>
      </c>
      <c r="P230" s="274">
        <v>0.434351</v>
      </c>
      <c r="Q230" s="381" t="s">
        <v>17</v>
      </c>
      <c r="R230" s="274"/>
      <c r="S230" s="274"/>
      <c r="T230" s="556"/>
    </row>
    <row r="231" spans="1:21" s="237" customFormat="1" ht="15.75">
      <c r="A231" s="571" t="s">
        <v>720</v>
      </c>
      <c r="B231" s="423" t="s">
        <v>432</v>
      </c>
      <c r="C231" s="549"/>
      <c r="D231" s="381" t="s">
        <v>17</v>
      </c>
      <c r="E231" s="381" t="s">
        <v>17</v>
      </c>
      <c r="F231" s="381" t="s">
        <v>17</v>
      </c>
      <c r="G231" s="549"/>
      <c r="H231" s="549"/>
      <c r="I231" s="549"/>
      <c r="J231" s="549"/>
      <c r="K231" s="381" t="s">
        <v>17</v>
      </c>
      <c r="L231" s="549"/>
      <c r="M231" s="381" t="s">
        <v>17</v>
      </c>
      <c r="N231" s="274"/>
      <c r="O231" s="381" t="s">
        <v>17</v>
      </c>
      <c r="P231" s="274"/>
      <c r="Q231" s="381" t="s">
        <v>17</v>
      </c>
      <c r="R231" s="549"/>
      <c r="S231" s="549"/>
      <c r="T231" s="556"/>
      <c r="U231"/>
    </row>
    <row r="232" spans="1:21" s="237" customFormat="1" ht="15.75">
      <c r="A232" s="571" t="s">
        <v>719</v>
      </c>
      <c r="B232" s="423" t="s">
        <v>430</v>
      </c>
      <c r="C232" s="549">
        <v>1.10914</v>
      </c>
      <c r="D232" s="381" t="s">
        <v>17</v>
      </c>
      <c r="E232" s="381" t="s">
        <v>17</v>
      </c>
      <c r="F232" s="381" t="s">
        <v>17</v>
      </c>
      <c r="G232" s="549"/>
      <c r="H232" s="549"/>
      <c r="I232" s="549"/>
      <c r="J232" s="549"/>
      <c r="K232" s="381" t="s">
        <v>17</v>
      </c>
      <c r="L232" s="549"/>
      <c r="M232" s="381" t="s">
        <v>17</v>
      </c>
      <c r="N232" s="274"/>
      <c r="O232" s="381" t="s">
        <v>17</v>
      </c>
      <c r="P232" s="274">
        <v>1.10914</v>
      </c>
      <c r="Q232" s="381" t="s">
        <v>17</v>
      </c>
      <c r="R232" s="549"/>
      <c r="S232" s="549"/>
      <c r="T232" s="556"/>
      <c r="U232"/>
    </row>
    <row r="233" spans="1:21" s="419" customFormat="1" ht="15.75">
      <c r="A233" s="571" t="s">
        <v>718</v>
      </c>
      <c r="B233" s="423" t="s">
        <v>428</v>
      </c>
      <c r="C233" s="549">
        <v>0.0825622</v>
      </c>
      <c r="D233" s="381" t="s">
        <v>17</v>
      </c>
      <c r="E233" s="381" t="s">
        <v>17</v>
      </c>
      <c r="F233" s="381" t="s">
        <v>17</v>
      </c>
      <c r="G233" s="549"/>
      <c r="H233" s="549"/>
      <c r="I233" s="549"/>
      <c r="J233" s="549"/>
      <c r="K233" s="381" t="s">
        <v>17</v>
      </c>
      <c r="L233" s="549"/>
      <c r="M233" s="381" t="s">
        <v>17</v>
      </c>
      <c r="N233" s="274"/>
      <c r="O233" s="381" t="s">
        <v>17</v>
      </c>
      <c r="P233" s="274">
        <v>0.0825622</v>
      </c>
      <c r="Q233" s="381" t="s">
        <v>17</v>
      </c>
      <c r="R233" s="549"/>
      <c r="S233" s="549"/>
      <c r="T233" s="556"/>
      <c r="U233" s="236"/>
    </row>
    <row r="234" spans="1:21" s="419" customFormat="1" ht="15.75">
      <c r="A234" s="571" t="s">
        <v>717</v>
      </c>
      <c r="B234" s="423" t="s">
        <v>426</v>
      </c>
      <c r="C234" s="549"/>
      <c r="D234" s="381" t="s">
        <v>17</v>
      </c>
      <c r="E234" s="381" t="s">
        <v>17</v>
      </c>
      <c r="F234" s="381" t="s">
        <v>17</v>
      </c>
      <c r="G234" s="549"/>
      <c r="H234" s="549"/>
      <c r="I234" s="549"/>
      <c r="J234" s="549"/>
      <c r="K234" s="381" t="s">
        <v>17</v>
      </c>
      <c r="L234" s="549"/>
      <c r="M234" s="381" t="s">
        <v>17</v>
      </c>
      <c r="N234" s="274"/>
      <c r="O234" s="381" t="s">
        <v>17</v>
      </c>
      <c r="P234" s="274"/>
      <c r="Q234" s="381" t="s">
        <v>17</v>
      </c>
      <c r="R234" s="549"/>
      <c r="S234" s="549"/>
      <c r="T234" s="556"/>
      <c r="U234" s="236"/>
    </row>
    <row r="235" spans="1:21" s="237" customFormat="1" ht="15.75">
      <c r="A235" s="571" t="s">
        <v>716</v>
      </c>
      <c r="B235" s="423" t="s">
        <v>424</v>
      </c>
      <c r="C235" s="549">
        <v>0.037218</v>
      </c>
      <c r="D235" s="381" t="s">
        <v>17</v>
      </c>
      <c r="E235" s="381" t="s">
        <v>17</v>
      </c>
      <c r="F235" s="381" t="s">
        <v>17</v>
      </c>
      <c r="G235" s="549"/>
      <c r="H235" s="549"/>
      <c r="I235" s="549"/>
      <c r="J235" s="549"/>
      <c r="K235" s="381" t="s">
        <v>17</v>
      </c>
      <c r="L235" s="549"/>
      <c r="M235" s="381" t="s">
        <v>17</v>
      </c>
      <c r="N235" s="274"/>
      <c r="O235" s="381" t="s">
        <v>17</v>
      </c>
      <c r="P235" s="274">
        <v>0.037218</v>
      </c>
      <c r="Q235" s="381" t="s">
        <v>17</v>
      </c>
      <c r="R235" s="549"/>
      <c r="S235" s="549"/>
      <c r="T235" s="556"/>
      <c r="U235"/>
    </row>
    <row r="236" spans="1:21" s="237" customFormat="1" ht="15.75">
      <c r="A236" s="571" t="s">
        <v>715</v>
      </c>
      <c r="B236" s="423" t="s">
        <v>422</v>
      </c>
      <c r="C236" s="549">
        <v>1.2006</v>
      </c>
      <c r="D236" s="381" t="s">
        <v>17</v>
      </c>
      <c r="E236" s="381" t="s">
        <v>17</v>
      </c>
      <c r="F236" s="381" t="s">
        <v>17</v>
      </c>
      <c r="G236" s="549"/>
      <c r="H236" s="549"/>
      <c r="I236" s="549"/>
      <c r="J236" s="549"/>
      <c r="K236" s="381" t="s">
        <v>17</v>
      </c>
      <c r="L236" s="549"/>
      <c r="M236" s="381" t="s">
        <v>17</v>
      </c>
      <c r="N236" s="274"/>
      <c r="O236" s="381" t="s">
        <v>17</v>
      </c>
      <c r="P236" s="274">
        <v>1.2006</v>
      </c>
      <c r="Q236" s="381" t="s">
        <v>17</v>
      </c>
      <c r="R236" s="549"/>
      <c r="S236" s="549"/>
      <c r="T236" s="556"/>
      <c r="U236"/>
    </row>
    <row r="237" spans="1:21" s="237" customFormat="1" ht="15.75">
      <c r="A237" s="571" t="s">
        <v>714</v>
      </c>
      <c r="B237" s="423" t="s">
        <v>420</v>
      </c>
      <c r="C237" s="549">
        <v>0.00440161</v>
      </c>
      <c r="D237" s="381" t="s">
        <v>17</v>
      </c>
      <c r="E237" s="381" t="s">
        <v>17</v>
      </c>
      <c r="F237" s="381" t="s">
        <v>17</v>
      </c>
      <c r="G237" s="549"/>
      <c r="H237" s="549"/>
      <c r="I237" s="549"/>
      <c r="J237" s="549"/>
      <c r="K237" s="381" t="s">
        <v>17</v>
      </c>
      <c r="L237" s="549"/>
      <c r="M237" s="381" t="s">
        <v>17</v>
      </c>
      <c r="N237" s="274"/>
      <c r="O237" s="381" t="s">
        <v>17</v>
      </c>
      <c r="P237" s="578">
        <v>0.00440161</v>
      </c>
      <c r="Q237" s="381" t="s">
        <v>17</v>
      </c>
      <c r="R237" s="549"/>
      <c r="S237" s="549"/>
      <c r="T237" s="556"/>
      <c r="U237"/>
    </row>
    <row r="238" spans="1:21" s="237" customFormat="1" ht="15.75">
      <c r="A238" s="571" t="s">
        <v>713</v>
      </c>
      <c r="B238" s="423" t="s">
        <v>418</v>
      </c>
      <c r="C238" s="549">
        <v>0.00946474</v>
      </c>
      <c r="D238" s="381" t="s">
        <v>17</v>
      </c>
      <c r="E238" s="381" t="s">
        <v>17</v>
      </c>
      <c r="F238" s="381" t="s">
        <v>17</v>
      </c>
      <c r="G238" s="549"/>
      <c r="H238" s="549"/>
      <c r="I238" s="549"/>
      <c r="J238" s="549"/>
      <c r="K238" s="381" t="s">
        <v>17</v>
      </c>
      <c r="L238" s="549"/>
      <c r="M238" s="381" t="s">
        <v>17</v>
      </c>
      <c r="N238" s="274"/>
      <c r="O238" s="381" t="s">
        <v>17</v>
      </c>
      <c r="P238" s="274">
        <v>0.00946474</v>
      </c>
      <c r="Q238" s="381" t="s">
        <v>17</v>
      </c>
      <c r="R238" s="549"/>
      <c r="S238" s="549"/>
      <c r="T238" s="556"/>
      <c r="U238"/>
    </row>
    <row r="239" spans="1:21" s="237" customFormat="1" ht="15.75">
      <c r="A239" s="577" t="s">
        <v>712</v>
      </c>
      <c r="B239" s="383" t="s">
        <v>416</v>
      </c>
      <c r="C239" s="549">
        <v>0.886962</v>
      </c>
      <c r="D239" s="381" t="s">
        <v>17</v>
      </c>
      <c r="E239" s="381" t="s">
        <v>17</v>
      </c>
      <c r="F239" s="381" t="s">
        <v>17</v>
      </c>
      <c r="G239" s="549"/>
      <c r="H239" s="549"/>
      <c r="I239" s="549"/>
      <c r="J239" s="549"/>
      <c r="K239" s="381" t="s">
        <v>17</v>
      </c>
      <c r="L239" s="549"/>
      <c r="M239" s="381" t="s">
        <v>17</v>
      </c>
      <c r="N239" s="274"/>
      <c r="O239" s="381" t="s">
        <v>17</v>
      </c>
      <c r="P239" s="274">
        <v>0.886962</v>
      </c>
      <c r="Q239" s="381" t="s">
        <v>17</v>
      </c>
      <c r="R239" s="549"/>
      <c r="S239" s="549"/>
      <c r="T239" s="556"/>
      <c r="U239"/>
    </row>
    <row r="240" spans="1:21" s="237" customFormat="1" ht="9.75" customHeight="1">
      <c r="A240" s="576" t="s">
        <v>415</v>
      </c>
      <c r="B240" s="428"/>
      <c r="C240" s="573"/>
      <c r="D240" s="427" t="s">
        <v>17</v>
      </c>
      <c r="E240" s="427" t="s">
        <v>17</v>
      </c>
      <c r="F240" s="427" t="s">
        <v>17</v>
      </c>
      <c r="G240" s="554"/>
      <c r="H240" s="573"/>
      <c r="I240" s="573"/>
      <c r="J240" s="573"/>
      <c r="K240" s="427" t="s">
        <v>17</v>
      </c>
      <c r="L240" s="573"/>
      <c r="M240" s="427" t="s">
        <v>17</v>
      </c>
      <c r="N240" s="575"/>
      <c r="O240" s="427" t="s">
        <v>17</v>
      </c>
      <c r="P240" s="574"/>
      <c r="Q240" s="427" t="s">
        <v>17</v>
      </c>
      <c r="R240" s="573"/>
      <c r="S240" s="573"/>
      <c r="T240" s="572"/>
      <c r="U240"/>
    </row>
    <row r="241" spans="1:21" s="237" customFormat="1" ht="14.25" customHeight="1">
      <c r="A241" s="571" t="s">
        <v>414</v>
      </c>
      <c r="B241" s="423" t="s">
        <v>259</v>
      </c>
      <c r="C241" s="549"/>
      <c r="D241" s="381" t="s">
        <v>17</v>
      </c>
      <c r="E241" s="381" t="s">
        <v>17</v>
      </c>
      <c r="F241" s="381" t="s">
        <v>17</v>
      </c>
      <c r="G241" s="549"/>
      <c r="H241" s="549"/>
      <c r="I241" s="549"/>
      <c r="J241" s="549"/>
      <c r="K241" s="381" t="s">
        <v>17</v>
      </c>
      <c r="L241" s="549"/>
      <c r="M241" s="381" t="s">
        <v>17</v>
      </c>
      <c r="N241" s="274"/>
      <c r="O241" s="381" t="s">
        <v>17</v>
      </c>
      <c r="P241" s="274"/>
      <c r="Q241" s="381" t="s">
        <v>17</v>
      </c>
      <c r="R241" s="549"/>
      <c r="S241" s="549"/>
      <c r="T241" s="556"/>
      <c r="U241"/>
    </row>
    <row r="242" spans="1:20" ht="9" customHeight="1">
      <c r="A242" s="297"/>
      <c r="B242" s="418"/>
      <c r="C242" s="555"/>
      <c r="D242" s="371" t="s">
        <v>17</v>
      </c>
      <c r="E242" s="371" t="s">
        <v>17</v>
      </c>
      <c r="F242" s="371" t="s">
        <v>17</v>
      </c>
      <c r="G242" s="554"/>
      <c r="H242" s="555"/>
      <c r="I242" s="555"/>
      <c r="J242" s="555"/>
      <c r="K242" s="371" t="s">
        <v>17</v>
      </c>
      <c r="L242" s="555"/>
      <c r="M242" s="371" t="s">
        <v>17</v>
      </c>
      <c r="N242" s="288"/>
      <c r="O242" s="371" t="s">
        <v>17</v>
      </c>
      <c r="P242" s="536"/>
      <c r="Q242" s="371" t="s">
        <v>17</v>
      </c>
      <c r="R242" s="288"/>
      <c r="S242" s="288"/>
      <c r="T242" s="557"/>
    </row>
    <row r="243" spans="1:20" ht="15.75" customHeight="1">
      <c r="A243" s="457" t="s">
        <v>413</v>
      </c>
      <c r="B243" s="270"/>
      <c r="C243" s="569">
        <f>SUM(C244:C247)</f>
        <v>117.6471</v>
      </c>
      <c r="D243" s="570" t="s">
        <v>17</v>
      </c>
      <c r="E243" s="570" t="s">
        <v>17</v>
      </c>
      <c r="F243" s="570" t="s">
        <v>17</v>
      </c>
      <c r="G243" s="569">
        <f>SUM(G244:G247)</f>
        <v>0</v>
      </c>
      <c r="H243" s="569">
        <f>SUM(H244:H247)</f>
        <v>0</v>
      </c>
      <c r="I243" s="569">
        <f>SUM(I244:I247)</f>
        <v>0</v>
      </c>
      <c r="J243" s="569">
        <f>SUM(J244:J247)</f>
        <v>0</v>
      </c>
      <c r="K243" s="570" t="s">
        <v>17</v>
      </c>
      <c r="L243" s="569">
        <f>SUM(L244:L247)</f>
        <v>0</v>
      </c>
      <c r="M243" s="570" t="s">
        <v>17</v>
      </c>
      <c r="N243" s="569">
        <f>SUM(N244:N247)</f>
        <v>0</v>
      </c>
      <c r="O243" s="570" t="s">
        <v>17</v>
      </c>
      <c r="P243" s="569">
        <f>SUM(P244:P247)</f>
        <v>117.6471</v>
      </c>
      <c r="Q243" s="570" t="s">
        <v>17</v>
      </c>
      <c r="R243" s="569">
        <f>SUM(R244:R247)</f>
        <v>0</v>
      </c>
      <c r="S243" s="569">
        <f>SUM(S244:S247)</f>
        <v>0</v>
      </c>
      <c r="T243" s="566">
        <f>SUM(T244:T247)</f>
        <v>0</v>
      </c>
    </row>
    <row r="244" spans="1:20" ht="15.75" customHeight="1">
      <c r="A244" s="402" t="s">
        <v>412</v>
      </c>
      <c r="B244" s="270">
        <v>918</v>
      </c>
      <c r="C244" s="549">
        <v>17.3681</v>
      </c>
      <c r="D244" s="381" t="s">
        <v>17</v>
      </c>
      <c r="E244" s="381" t="s">
        <v>17</v>
      </c>
      <c r="F244" s="381" t="s">
        <v>17</v>
      </c>
      <c r="G244" s="549"/>
      <c r="H244" s="549"/>
      <c r="I244" s="549"/>
      <c r="J244" s="549"/>
      <c r="K244" s="381" t="s">
        <v>17</v>
      </c>
      <c r="L244" s="549"/>
      <c r="M244" s="381" t="s">
        <v>17</v>
      </c>
      <c r="N244" s="274"/>
      <c r="O244" s="381" t="s">
        <v>17</v>
      </c>
      <c r="P244" s="275">
        <v>17.3681</v>
      </c>
      <c r="Q244" s="381" t="s">
        <v>17</v>
      </c>
      <c r="R244" s="274"/>
      <c r="S244" s="274"/>
      <c r="T244" s="556"/>
    </row>
    <row r="245" spans="1:20" ht="15.75" customHeight="1">
      <c r="A245" s="421" t="s">
        <v>411</v>
      </c>
      <c r="B245" s="270">
        <v>917</v>
      </c>
      <c r="C245" s="549">
        <v>100.279</v>
      </c>
      <c r="D245" s="381" t="s">
        <v>17</v>
      </c>
      <c r="E245" s="381" t="s">
        <v>17</v>
      </c>
      <c r="F245" s="381" t="s">
        <v>17</v>
      </c>
      <c r="G245" s="549"/>
      <c r="H245" s="549"/>
      <c r="I245" s="549"/>
      <c r="J245" s="549"/>
      <c r="K245" s="381" t="s">
        <v>17</v>
      </c>
      <c r="L245" s="549"/>
      <c r="M245" s="381" t="s">
        <v>17</v>
      </c>
      <c r="N245" s="274"/>
      <c r="O245" s="381" t="s">
        <v>17</v>
      </c>
      <c r="P245" s="275">
        <v>100.279</v>
      </c>
      <c r="Q245" s="381" t="s">
        <v>17</v>
      </c>
      <c r="R245" s="274"/>
      <c r="S245" s="274"/>
      <c r="T245" s="556"/>
    </row>
    <row r="246" spans="1:20" ht="15.75" customHeight="1">
      <c r="A246" s="402" t="s">
        <v>711</v>
      </c>
      <c r="B246" s="270">
        <v>919</v>
      </c>
      <c r="C246" s="549"/>
      <c r="D246" s="381" t="s">
        <v>17</v>
      </c>
      <c r="E246" s="381" t="s">
        <v>17</v>
      </c>
      <c r="F246" s="381" t="s">
        <v>17</v>
      </c>
      <c r="G246" s="549"/>
      <c r="H246" s="549"/>
      <c r="I246" s="549"/>
      <c r="J246" s="549"/>
      <c r="K246" s="381" t="s">
        <v>17</v>
      </c>
      <c r="L246" s="549"/>
      <c r="M246" s="381" t="s">
        <v>17</v>
      </c>
      <c r="N246" s="274"/>
      <c r="O246" s="381" t="s">
        <v>17</v>
      </c>
      <c r="P246" s="275"/>
      <c r="Q246" s="381" t="s">
        <v>17</v>
      </c>
      <c r="R246" s="274"/>
      <c r="S246" s="274"/>
      <c r="T246" s="556"/>
    </row>
    <row r="247" spans="1:20" s="521" customFormat="1" ht="15.75" customHeight="1">
      <c r="A247" s="402" t="s">
        <v>409</v>
      </c>
      <c r="B247" s="270" t="s">
        <v>408</v>
      </c>
      <c r="C247" s="549"/>
      <c r="D247" s="381" t="s">
        <v>17</v>
      </c>
      <c r="E247" s="381" t="s">
        <v>17</v>
      </c>
      <c r="F247" s="381" t="s">
        <v>17</v>
      </c>
      <c r="G247" s="549"/>
      <c r="H247" s="549"/>
      <c r="I247" s="549"/>
      <c r="J247" s="549"/>
      <c r="K247" s="381" t="s">
        <v>17</v>
      </c>
      <c r="L247" s="549"/>
      <c r="M247" s="381" t="s">
        <v>17</v>
      </c>
      <c r="N247" s="274">
        <f>J247+L247</f>
        <v>0</v>
      </c>
      <c r="O247" s="381" t="s">
        <v>17</v>
      </c>
      <c r="P247" s="275">
        <f>C247+H247+N247</f>
        <v>0</v>
      </c>
      <c r="Q247" s="381" t="s">
        <v>17</v>
      </c>
      <c r="R247" s="274"/>
      <c r="S247" s="274"/>
      <c r="T247" s="556"/>
    </row>
    <row r="248" spans="1:20" ht="9" customHeight="1">
      <c r="A248" s="297"/>
      <c r="B248" s="418"/>
      <c r="C248" s="555"/>
      <c r="D248" s="371" t="s">
        <v>17</v>
      </c>
      <c r="E248" s="371" t="s">
        <v>17</v>
      </c>
      <c r="F248" s="371" t="s">
        <v>17</v>
      </c>
      <c r="G248" s="554"/>
      <c r="H248" s="555"/>
      <c r="I248" s="555"/>
      <c r="J248" s="555"/>
      <c r="K248" s="371" t="s">
        <v>17</v>
      </c>
      <c r="L248" s="555"/>
      <c r="M248" s="371" t="s">
        <v>17</v>
      </c>
      <c r="N248" s="288"/>
      <c r="O248" s="371" t="s">
        <v>17</v>
      </c>
      <c r="P248" s="536"/>
      <c r="Q248" s="371" t="s">
        <v>17</v>
      </c>
      <c r="R248" s="288"/>
      <c r="S248" s="288"/>
      <c r="T248" s="557"/>
    </row>
    <row r="249" spans="1:20" ht="15.75" customHeight="1">
      <c r="A249" s="568" t="s">
        <v>710</v>
      </c>
      <c r="B249" s="279"/>
      <c r="C249" s="285">
        <f>SUM(C250:C255)</f>
        <v>16.863901</v>
      </c>
      <c r="D249" s="374" t="s">
        <v>17</v>
      </c>
      <c r="E249" s="374" t="s">
        <v>17</v>
      </c>
      <c r="F249" s="374" t="s">
        <v>17</v>
      </c>
      <c r="G249" s="274">
        <f>SUM(G250:G255)</f>
        <v>0</v>
      </c>
      <c r="H249" s="285">
        <f>SUM(H250:H255)</f>
        <v>0</v>
      </c>
      <c r="I249" s="285">
        <f>SUM(I250:I255)</f>
        <v>0</v>
      </c>
      <c r="J249" s="285">
        <f>SUM(J250:J255)</f>
        <v>0</v>
      </c>
      <c r="K249" s="374" t="s">
        <v>17</v>
      </c>
      <c r="L249" s="285">
        <f>SUM(L250:L255)</f>
        <v>0</v>
      </c>
      <c r="M249" s="374" t="s">
        <v>17</v>
      </c>
      <c r="N249" s="285">
        <f>SUM(N250:N255)</f>
        <v>0</v>
      </c>
      <c r="O249" s="374" t="s">
        <v>17</v>
      </c>
      <c r="P249" s="285">
        <f>SUM(P250:P255)</f>
        <v>16.863901</v>
      </c>
      <c r="Q249" s="374" t="s">
        <v>17</v>
      </c>
      <c r="R249" s="285">
        <f>SUM(R250:R255)</f>
        <v>0</v>
      </c>
      <c r="S249" s="285">
        <f>SUM(S250:S255)</f>
        <v>0</v>
      </c>
      <c r="T249" s="567">
        <f>SUM(T250:T255)</f>
        <v>0</v>
      </c>
    </row>
    <row r="250" spans="1:20" ht="15.75" customHeight="1">
      <c r="A250" s="313" t="s">
        <v>709</v>
      </c>
      <c r="B250" s="279">
        <v>901</v>
      </c>
      <c r="C250" s="552">
        <v>10.7907</v>
      </c>
      <c r="D250" s="374" t="s">
        <v>17</v>
      </c>
      <c r="E250" s="374" t="s">
        <v>17</v>
      </c>
      <c r="F250" s="374" t="s">
        <v>17</v>
      </c>
      <c r="G250" s="549"/>
      <c r="H250" s="552"/>
      <c r="I250" s="552"/>
      <c r="J250" s="552"/>
      <c r="K250" s="374" t="s">
        <v>17</v>
      </c>
      <c r="L250" s="552"/>
      <c r="M250" s="374" t="s">
        <v>17</v>
      </c>
      <c r="N250" s="285"/>
      <c r="O250" s="374" t="s">
        <v>17</v>
      </c>
      <c r="P250" s="286">
        <v>10.7907</v>
      </c>
      <c r="Q250" s="374" t="s">
        <v>17</v>
      </c>
      <c r="R250" s="285"/>
      <c r="S250" s="285"/>
      <c r="T250" s="284"/>
    </row>
    <row r="251" spans="1:20" ht="15.75" customHeight="1">
      <c r="A251" s="402" t="s">
        <v>708</v>
      </c>
      <c r="B251" s="279">
        <v>905</v>
      </c>
      <c r="C251" s="552">
        <v>5.7093</v>
      </c>
      <c r="D251" s="374" t="s">
        <v>17</v>
      </c>
      <c r="E251" s="374" t="s">
        <v>17</v>
      </c>
      <c r="F251" s="374" t="s">
        <v>17</v>
      </c>
      <c r="G251" s="549"/>
      <c r="H251" s="552"/>
      <c r="I251" s="552"/>
      <c r="J251" s="552"/>
      <c r="K251" s="374" t="s">
        <v>17</v>
      </c>
      <c r="L251" s="552"/>
      <c r="M251" s="374" t="s">
        <v>17</v>
      </c>
      <c r="N251" s="285"/>
      <c r="O251" s="374" t="s">
        <v>17</v>
      </c>
      <c r="P251" s="286">
        <v>5.7093</v>
      </c>
      <c r="Q251" s="374" t="s">
        <v>17</v>
      </c>
      <c r="R251" s="285"/>
      <c r="S251" s="285"/>
      <c r="T251" s="284"/>
    </row>
    <row r="252" spans="1:20" s="521" customFormat="1" ht="15.75" customHeight="1">
      <c r="A252" s="402" t="s">
        <v>707</v>
      </c>
      <c r="B252" s="270" t="s">
        <v>403</v>
      </c>
      <c r="C252" s="549">
        <v>0.363901</v>
      </c>
      <c r="D252" s="381" t="s">
        <v>17</v>
      </c>
      <c r="E252" s="381" t="s">
        <v>17</v>
      </c>
      <c r="F252" s="381" t="s">
        <v>17</v>
      </c>
      <c r="G252" s="549"/>
      <c r="H252" s="549"/>
      <c r="I252" s="549"/>
      <c r="J252" s="549"/>
      <c r="K252" s="381" t="s">
        <v>17</v>
      </c>
      <c r="L252" s="549"/>
      <c r="M252" s="381" t="s">
        <v>17</v>
      </c>
      <c r="N252" s="274">
        <f>J252+L252</f>
        <v>0</v>
      </c>
      <c r="O252" s="381" t="s">
        <v>17</v>
      </c>
      <c r="P252" s="275">
        <v>0.363901</v>
      </c>
      <c r="Q252" s="381" t="s">
        <v>17</v>
      </c>
      <c r="R252" s="274"/>
      <c r="S252" s="274"/>
      <c r="T252" s="556"/>
    </row>
    <row r="253" spans="1:20" ht="15.75" customHeight="1">
      <c r="A253" s="313" t="s">
        <v>706</v>
      </c>
      <c r="B253" s="279">
        <v>903</v>
      </c>
      <c r="C253" s="552"/>
      <c r="D253" s="374" t="s">
        <v>17</v>
      </c>
      <c r="E253" s="374" t="s">
        <v>17</v>
      </c>
      <c r="F253" s="374" t="s">
        <v>17</v>
      </c>
      <c r="G253" s="549"/>
      <c r="H253" s="552"/>
      <c r="I253" s="552"/>
      <c r="J253" s="552"/>
      <c r="K253" s="374" t="s">
        <v>17</v>
      </c>
      <c r="L253" s="552"/>
      <c r="M253" s="374" t="s">
        <v>17</v>
      </c>
      <c r="N253" s="285"/>
      <c r="O253" s="374" t="s">
        <v>17</v>
      </c>
      <c r="P253" s="286"/>
      <c r="Q253" s="374" t="s">
        <v>17</v>
      </c>
      <c r="R253" s="285"/>
      <c r="S253" s="285"/>
      <c r="T253" s="284"/>
    </row>
    <row r="254" spans="1:20" ht="15.75" customHeight="1">
      <c r="A254" s="313" t="s">
        <v>705</v>
      </c>
      <c r="B254" s="279" t="s">
        <v>400</v>
      </c>
      <c r="C254" s="552"/>
      <c r="D254" s="374" t="s">
        <v>17</v>
      </c>
      <c r="E254" s="374" t="s">
        <v>17</v>
      </c>
      <c r="F254" s="374" t="s">
        <v>17</v>
      </c>
      <c r="G254" s="549"/>
      <c r="H254" s="552"/>
      <c r="I254" s="552"/>
      <c r="J254" s="552"/>
      <c r="K254" s="374" t="s">
        <v>17</v>
      </c>
      <c r="L254" s="552"/>
      <c r="M254" s="374" t="s">
        <v>17</v>
      </c>
      <c r="N254" s="285"/>
      <c r="O254" s="374" t="s">
        <v>17</v>
      </c>
      <c r="P254" s="286"/>
      <c r="Q254" s="374" t="s">
        <v>17</v>
      </c>
      <c r="R254" s="285"/>
      <c r="S254" s="285"/>
      <c r="T254" s="284"/>
    </row>
    <row r="255" spans="1:20" s="521" customFormat="1" ht="15.75" customHeight="1">
      <c r="A255" s="402" t="s">
        <v>399</v>
      </c>
      <c r="B255" s="270" t="s">
        <v>398</v>
      </c>
      <c r="C255" s="549"/>
      <c r="D255" s="381" t="s">
        <v>17</v>
      </c>
      <c r="E255" s="381" t="s">
        <v>17</v>
      </c>
      <c r="F255" s="381" t="s">
        <v>17</v>
      </c>
      <c r="G255" s="549"/>
      <c r="H255" s="549"/>
      <c r="I255" s="549"/>
      <c r="J255" s="549"/>
      <c r="K255" s="381" t="s">
        <v>17</v>
      </c>
      <c r="L255" s="549"/>
      <c r="M255" s="381" t="s">
        <v>17</v>
      </c>
      <c r="N255" s="274">
        <f>J255+L255</f>
        <v>0</v>
      </c>
      <c r="O255" s="381" t="s">
        <v>17</v>
      </c>
      <c r="P255" s="275">
        <f>C255+H255+N255</f>
        <v>0</v>
      </c>
      <c r="Q255" s="381" t="s">
        <v>17</v>
      </c>
      <c r="R255" s="274"/>
      <c r="S255" s="274"/>
      <c r="T255" s="556"/>
    </row>
    <row r="256" spans="1:20" ht="9" customHeight="1">
      <c r="A256" s="297"/>
      <c r="B256" s="418"/>
      <c r="C256" s="555"/>
      <c r="D256" s="371" t="s">
        <v>17</v>
      </c>
      <c r="E256" s="371" t="s">
        <v>17</v>
      </c>
      <c r="F256" s="371" t="s">
        <v>17</v>
      </c>
      <c r="G256" s="554"/>
      <c r="H256" s="555"/>
      <c r="I256" s="555"/>
      <c r="J256" s="555"/>
      <c r="K256" s="371" t="s">
        <v>17</v>
      </c>
      <c r="L256" s="555"/>
      <c r="M256" s="371" t="s">
        <v>17</v>
      </c>
      <c r="N256" s="288"/>
      <c r="O256" s="371" t="s">
        <v>17</v>
      </c>
      <c r="P256" s="536"/>
      <c r="Q256" s="371" t="s">
        <v>17</v>
      </c>
      <c r="R256" s="288"/>
      <c r="S256" s="288"/>
      <c r="T256" s="557"/>
    </row>
    <row r="257" spans="1:20" ht="15.75" customHeight="1">
      <c r="A257" s="407" t="s">
        <v>397</v>
      </c>
      <c r="B257" s="470"/>
      <c r="C257" s="274">
        <f>SUM(C258:C267)</f>
        <v>4.71647</v>
      </c>
      <c r="D257" s="381" t="s">
        <v>17</v>
      </c>
      <c r="E257" s="381" t="s">
        <v>17</v>
      </c>
      <c r="F257" s="381" t="s">
        <v>17</v>
      </c>
      <c r="G257" s="274">
        <f>SUM(G258:G267)</f>
        <v>0</v>
      </c>
      <c r="H257" s="274">
        <f>SUM(H258:H267)</f>
        <v>0</v>
      </c>
      <c r="I257" s="274">
        <f>SUM(I258:I267)</f>
        <v>0</v>
      </c>
      <c r="J257" s="274">
        <f>SUM(J258:J267)</f>
        <v>0</v>
      </c>
      <c r="K257" s="381" t="s">
        <v>17</v>
      </c>
      <c r="L257" s="274">
        <f>SUM(L258:L267)</f>
        <v>0</v>
      </c>
      <c r="M257" s="381" t="s">
        <v>17</v>
      </c>
      <c r="N257" s="274">
        <f>SUM(N258:N267)</f>
        <v>0</v>
      </c>
      <c r="O257" s="381" t="s">
        <v>17</v>
      </c>
      <c r="P257" s="275">
        <f>SUM(P258:P267)</f>
        <v>4.71647</v>
      </c>
      <c r="Q257" s="381" t="s">
        <v>17</v>
      </c>
      <c r="R257" s="274">
        <f>SUM(R258:R267)</f>
        <v>0</v>
      </c>
      <c r="S257" s="274">
        <f>SUM(S258:S267)</f>
        <v>0</v>
      </c>
      <c r="T257" s="566">
        <f>SUM(T258:T267)</f>
        <v>0</v>
      </c>
    </row>
    <row r="258" spans="1:20" ht="15.75" customHeight="1">
      <c r="A258" s="313" t="s">
        <v>704</v>
      </c>
      <c r="B258" s="279">
        <v>915</v>
      </c>
      <c r="C258" s="552"/>
      <c r="D258" s="374" t="s">
        <v>17</v>
      </c>
      <c r="E258" s="374" t="s">
        <v>17</v>
      </c>
      <c r="F258" s="374" t="s">
        <v>17</v>
      </c>
      <c r="G258" s="549"/>
      <c r="H258" s="552"/>
      <c r="I258" s="552"/>
      <c r="J258" s="552"/>
      <c r="K258" s="374" t="s">
        <v>17</v>
      </c>
      <c r="L258" s="552"/>
      <c r="M258" s="374" t="s">
        <v>17</v>
      </c>
      <c r="N258" s="285"/>
      <c r="O258" s="374" t="s">
        <v>17</v>
      </c>
      <c r="P258" s="286"/>
      <c r="Q258" s="374" t="s">
        <v>17</v>
      </c>
      <c r="R258" s="285"/>
      <c r="S258" s="285"/>
      <c r="T258" s="284"/>
    </row>
    <row r="259" spans="1:20" ht="15.75" customHeight="1">
      <c r="A259" s="313" t="s">
        <v>703</v>
      </c>
      <c r="B259" s="279">
        <v>916</v>
      </c>
      <c r="C259" s="552"/>
      <c r="D259" s="374" t="s">
        <v>17</v>
      </c>
      <c r="E259" s="374" t="s">
        <v>17</v>
      </c>
      <c r="F259" s="374" t="s">
        <v>17</v>
      </c>
      <c r="G259" s="549"/>
      <c r="H259" s="552"/>
      <c r="I259" s="552"/>
      <c r="J259" s="552"/>
      <c r="K259" s="374" t="s">
        <v>17</v>
      </c>
      <c r="L259" s="552"/>
      <c r="M259" s="374" t="s">
        <v>17</v>
      </c>
      <c r="N259" s="285"/>
      <c r="O259" s="374" t="s">
        <v>17</v>
      </c>
      <c r="P259" s="286"/>
      <c r="Q259" s="374" t="s">
        <v>17</v>
      </c>
      <c r="R259" s="285"/>
      <c r="S259" s="285"/>
      <c r="T259" s="284"/>
    </row>
    <row r="260" spans="1:20" ht="15.75" customHeight="1">
      <c r="A260" s="313" t="s">
        <v>702</v>
      </c>
      <c r="B260" s="279">
        <v>909</v>
      </c>
      <c r="C260" s="552"/>
      <c r="D260" s="374" t="s">
        <v>17</v>
      </c>
      <c r="E260" s="374" t="s">
        <v>17</v>
      </c>
      <c r="F260" s="374" t="s">
        <v>17</v>
      </c>
      <c r="G260" s="549"/>
      <c r="H260" s="552"/>
      <c r="I260" s="552"/>
      <c r="J260" s="552"/>
      <c r="K260" s="374" t="s">
        <v>17</v>
      </c>
      <c r="L260" s="552"/>
      <c r="M260" s="374" t="s">
        <v>17</v>
      </c>
      <c r="N260" s="285"/>
      <c r="O260" s="374" t="s">
        <v>17</v>
      </c>
      <c r="P260" s="286"/>
      <c r="Q260" s="374" t="s">
        <v>17</v>
      </c>
      <c r="R260" s="285"/>
      <c r="S260" s="285"/>
      <c r="T260" s="284"/>
    </row>
    <row r="261" spans="1:20" ht="15.75" customHeight="1">
      <c r="A261" s="313" t="s">
        <v>701</v>
      </c>
      <c r="B261" s="279">
        <v>912</v>
      </c>
      <c r="C261" s="552"/>
      <c r="D261" s="374" t="s">
        <v>17</v>
      </c>
      <c r="E261" s="374" t="s">
        <v>17</v>
      </c>
      <c r="F261" s="374" t="s">
        <v>17</v>
      </c>
      <c r="G261" s="549"/>
      <c r="H261" s="552"/>
      <c r="I261" s="552"/>
      <c r="J261" s="552"/>
      <c r="K261" s="374" t="s">
        <v>17</v>
      </c>
      <c r="L261" s="552"/>
      <c r="M261" s="374" t="s">
        <v>17</v>
      </c>
      <c r="N261" s="285"/>
      <c r="O261" s="374" t="s">
        <v>17</v>
      </c>
      <c r="P261" s="286"/>
      <c r="Q261" s="374" t="s">
        <v>17</v>
      </c>
      <c r="R261" s="285"/>
      <c r="S261" s="285"/>
      <c r="T261" s="284"/>
    </row>
    <row r="262" spans="1:20" ht="15.75" customHeight="1">
      <c r="A262" s="313" t="s">
        <v>700</v>
      </c>
      <c r="B262" s="279">
        <v>913</v>
      </c>
      <c r="C262" s="552"/>
      <c r="D262" s="374" t="s">
        <v>17</v>
      </c>
      <c r="E262" s="374" t="s">
        <v>17</v>
      </c>
      <c r="F262" s="374" t="s">
        <v>17</v>
      </c>
      <c r="G262" s="549"/>
      <c r="H262" s="552"/>
      <c r="I262" s="552"/>
      <c r="J262" s="552"/>
      <c r="K262" s="374" t="s">
        <v>17</v>
      </c>
      <c r="L262" s="552"/>
      <c r="M262" s="374" t="s">
        <v>17</v>
      </c>
      <c r="N262" s="285"/>
      <c r="O262" s="374" t="s">
        <v>17</v>
      </c>
      <c r="P262" s="286"/>
      <c r="Q262" s="374" t="s">
        <v>17</v>
      </c>
      <c r="R262" s="285"/>
      <c r="S262" s="285"/>
      <c r="T262" s="284"/>
    </row>
    <row r="263" spans="1:20" ht="15.75" customHeight="1">
      <c r="A263" s="313" t="s">
        <v>699</v>
      </c>
      <c r="B263" s="279">
        <v>914</v>
      </c>
      <c r="C263" s="552"/>
      <c r="D263" s="374" t="s">
        <v>17</v>
      </c>
      <c r="E263" s="374" t="s">
        <v>17</v>
      </c>
      <c r="F263" s="374" t="s">
        <v>17</v>
      </c>
      <c r="G263" s="549"/>
      <c r="H263" s="552"/>
      <c r="I263" s="552"/>
      <c r="J263" s="552"/>
      <c r="K263" s="374" t="s">
        <v>17</v>
      </c>
      <c r="L263" s="552"/>
      <c r="M263" s="374" t="s">
        <v>17</v>
      </c>
      <c r="N263" s="285"/>
      <c r="O263" s="374" t="s">
        <v>17</v>
      </c>
      <c r="P263" s="286"/>
      <c r="Q263" s="374" t="s">
        <v>17</v>
      </c>
      <c r="R263" s="285"/>
      <c r="S263" s="285"/>
      <c r="T263" s="284"/>
    </row>
    <row r="264" spans="1:20" ht="15.75" customHeight="1">
      <c r="A264" s="313" t="s">
        <v>698</v>
      </c>
      <c r="B264" s="279">
        <v>906</v>
      </c>
      <c r="C264" s="552"/>
      <c r="D264" s="374" t="s">
        <v>17</v>
      </c>
      <c r="E264" s="374" t="s">
        <v>17</v>
      </c>
      <c r="F264" s="374" t="s">
        <v>17</v>
      </c>
      <c r="G264" s="549"/>
      <c r="H264" s="552"/>
      <c r="I264" s="552"/>
      <c r="J264" s="552"/>
      <c r="K264" s="374" t="s">
        <v>17</v>
      </c>
      <c r="L264" s="552"/>
      <c r="M264" s="374" t="s">
        <v>17</v>
      </c>
      <c r="N264" s="285"/>
      <c r="O264" s="374" t="s">
        <v>17</v>
      </c>
      <c r="P264" s="286"/>
      <c r="Q264" s="374" t="s">
        <v>17</v>
      </c>
      <c r="R264" s="285"/>
      <c r="S264" s="285"/>
      <c r="T264" s="284"/>
    </row>
    <row r="265" spans="1:20" ht="15.75" customHeight="1">
      <c r="A265" s="313" t="s">
        <v>697</v>
      </c>
      <c r="B265" s="279">
        <v>910</v>
      </c>
      <c r="C265" s="552"/>
      <c r="D265" s="374" t="s">
        <v>17</v>
      </c>
      <c r="E265" s="374" t="s">
        <v>17</v>
      </c>
      <c r="F265" s="374" t="s">
        <v>17</v>
      </c>
      <c r="G265" s="549"/>
      <c r="H265" s="552"/>
      <c r="I265" s="552"/>
      <c r="J265" s="552"/>
      <c r="K265" s="374" t="s">
        <v>17</v>
      </c>
      <c r="L265" s="552"/>
      <c r="M265" s="374" t="s">
        <v>17</v>
      </c>
      <c r="N265" s="285"/>
      <c r="O265" s="374" t="s">
        <v>17</v>
      </c>
      <c r="P265" s="286"/>
      <c r="Q265" s="374" t="s">
        <v>17</v>
      </c>
      <c r="R265" s="285"/>
      <c r="S265" s="285"/>
      <c r="T265" s="284"/>
    </row>
    <row r="266" spans="1:20" ht="15.75" customHeight="1">
      <c r="A266" s="339" t="s">
        <v>696</v>
      </c>
      <c r="B266" s="418"/>
      <c r="C266" s="555"/>
      <c r="D266" s="371" t="s">
        <v>17</v>
      </c>
      <c r="E266" s="371" t="s">
        <v>17</v>
      </c>
      <c r="F266" s="371" t="s">
        <v>17</v>
      </c>
      <c r="G266" s="554"/>
      <c r="H266" s="555"/>
      <c r="I266" s="555"/>
      <c r="J266" s="555"/>
      <c r="K266" s="371" t="s">
        <v>17</v>
      </c>
      <c r="L266" s="555"/>
      <c r="M266" s="371" t="s">
        <v>17</v>
      </c>
      <c r="N266" s="288"/>
      <c r="O266" s="371" t="s">
        <v>17</v>
      </c>
      <c r="P266" s="536"/>
      <c r="Q266" s="371" t="s">
        <v>17</v>
      </c>
      <c r="R266" s="288"/>
      <c r="S266" s="288"/>
      <c r="T266" s="557"/>
    </row>
    <row r="267" spans="1:20" ht="12" customHeight="1">
      <c r="A267" s="436" t="s">
        <v>387</v>
      </c>
      <c r="B267" s="415" t="s">
        <v>386</v>
      </c>
      <c r="C267" s="552">
        <v>4.71647</v>
      </c>
      <c r="D267" s="374" t="s">
        <v>17</v>
      </c>
      <c r="E267" s="374" t="s">
        <v>17</v>
      </c>
      <c r="F267" s="374" t="s">
        <v>17</v>
      </c>
      <c r="G267" s="549"/>
      <c r="H267" s="552"/>
      <c r="I267" s="552"/>
      <c r="J267" s="552"/>
      <c r="K267" s="374" t="s">
        <v>17</v>
      </c>
      <c r="L267" s="552"/>
      <c r="M267" s="374" t="s">
        <v>17</v>
      </c>
      <c r="N267" s="285"/>
      <c r="O267" s="374" t="s">
        <v>17</v>
      </c>
      <c r="P267" s="286">
        <v>4.71647</v>
      </c>
      <c r="Q267" s="374" t="s">
        <v>17</v>
      </c>
      <c r="R267" s="285"/>
      <c r="S267" s="285"/>
      <c r="T267" s="284"/>
    </row>
    <row r="268" spans="1:21" s="237" customFormat="1" ht="15.75">
      <c r="A268" s="313" t="s">
        <v>695</v>
      </c>
      <c r="B268" s="565"/>
      <c r="C268" s="563"/>
      <c r="D268" s="412" t="s">
        <v>17</v>
      </c>
      <c r="E268" s="412" t="s">
        <v>17</v>
      </c>
      <c r="F268" s="412" t="s">
        <v>17</v>
      </c>
      <c r="G268" s="564"/>
      <c r="H268" s="563"/>
      <c r="I268" s="563"/>
      <c r="J268" s="563"/>
      <c r="K268" s="412" t="s">
        <v>17</v>
      </c>
      <c r="L268" s="563"/>
      <c r="M268" s="412" t="s">
        <v>17</v>
      </c>
      <c r="N268" s="561"/>
      <c r="O268" s="412" t="s">
        <v>17</v>
      </c>
      <c r="P268" s="562"/>
      <c r="Q268" s="412" t="s">
        <v>17</v>
      </c>
      <c r="R268" s="561"/>
      <c r="S268" s="561"/>
      <c r="T268" s="284"/>
      <c r="U268"/>
    </row>
    <row r="269" spans="1:21" s="237" customFormat="1" ht="15.75">
      <c r="A269" s="560"/>
      <c r="B269" s="559"/>
      <c r="C269" s="552"/>
      <c r="D269" s="374" t="s">
        <v>17</v>
      </c>
      <c r="E269" s="374" t="s">
        <v>17</v>
      </c>
      <c r="F269" s="374" t="s">
        <v>17</v>
      </c>
      <c r="G269" s="549"/>
      <c r="H269" s="552"/>
      <c r="I269" s="552"/>
      <c r="J269" s="552"/>
      <c r="K269" s="374" t="s">
        <v>17</v>
      </c>
      <c r="L269" s="552"/>
      <c r="M269" s="374" t="s">
        <v>17</v>
      </c>
      <c r="N269" s="285"/>
      <c r="O269" s="374" t="s">
        <v>17</v>
      </c>
      <c r="P269" s="286"/>
      <c r="Q269" s="374" t="s">
        <v>17</v>
      </c>
      <c r="R269" s="285"/>
      <c r="S269" s="285"/>
      <c r="T269" s="284"/>
      <c r="U269"/>
    </row>
    <row r="270" spans="1:21" s="237" customFormat="1" ht="15.75">
      <c r="A270" s="302"/>
      <c r="B270" s="559"/>
      <c r="C270" s="552"/>
      <c r="D270" s="374" t="s">
        <v>17</v>
      </c>
      <c r="E270" s="374" t="s">
        <v>17</v>
      </c>
      <c r="F270" s="374" t="s">
        <v>17</v>
      </c>
      <c r="G270" s="549"/>
      <c r="H270" s="552"/>
      <c r="I270" s="552"/>
      <c r="J270" s="552"/>
      <c r="K270" s="374" t="s">
        <v>17</v>
      </c>
      <c r="L270" s="552"/>
      <c r="M270" s="374" t="s">
        <v>17</v>
      </c>
      <c r="N270" s="285"/>
      <c r="O270" s="374" t="s">
        <v>17</v>
      </c>
      <c r="P270" s="286"/>
      <c r="Q270" s="374" t="s">
        <v>17</v>
      </c>
      <c r="R270" s="285"/>
      <c r="S270" s="285"/>
      <c r="T270" s="284"/>
      <c r="U270"/>
    </row>
    <row r="271" spans="1:21" s="237" customFormat="1" ht="15.75">
      <c r="A271" s="560"/>
      <c r="B271" s="559"/>
      <c r="C271" s="552"/>
      <c r="D271" s="374" t="s">
        <v>17</v>
      </c>
      <c r="E271" s="374" t="s">
        <v>17</v>
      </c>
      <c r="F271" s="374" t="s">
        <v>17</v>
      </c>
      <c r="G271" s="549"/>
      <c r="H271" s="552"/>
      <c r="I271" s="552"/>
      <c r="J271" s="552"/>
      <c r="K271" s="374" t="s">
        <v>17</v>
      </c>
      <c r="L271" s="552"/>
      <c r="M271" s="374" t="s">
        <v>17</v>
      </c>
      <c r="N271" s="285"/>
      <c r="O271" s="374" t="s">
        <v>17</v>
      </c>
      <c r="P271" s="286"/>
      <c r="Q271" s="374" t="s">
        <v>17</v>
      </c>
      <c r="R271" s="285"/>
      <c r="S271" s="285"/>
      <c r="T271" s="284"/>
      <c r="U271"/>
    </row>
    <row r="272" spans="1:20" ht="9" customHeight="1">
      <c r="A272" s="307"/>
      <c r="B272" s="290"/>
      <c r="C272" s="555"/>
      <c r="D272" s="371" t="s">
        <v>17</v>
      </c>
      <c r="E272" s="371" t="s">
        <v>17</v>
      </c>
      <c r="F272" s="371" t="s">
        <v>17</v>
      </c>
      <c r="G272" s="554"/>
      <c r="H272" s="555"/>
      <c r="I272" s="555"/>
      <c r="J272" s="555"/>
      <c r="K272" s="371" t="s">
        <v>17</v>
      </c>
      <c r="L272" s="555"/>
      <c r="M272" s="371" t="s">
        <v>17</v>
      </c>
      <c r="N272" s="288"/>
      <c r="O272" s="371" t="s">
        <v>17</v>
      </c>
      <c r="P272" s="536"/>
      <c r="Q272" s="371" t="s">
        <v>17</v>
      </c>
      <c r="R272" s="288"/>
      <c r="S272" s="288"/>
      <c r="T272" s="557"/>
    </row>
    <row r="273" spans="1:20" ht="15.75" customHeight="1">
      <c r="A273" s="313" t="s">
        <v>384</v>
      </c>
      <c r="B273" s="279"/>
      <c r="C273" s="552">
        <f>C274+C278</f>
        <v>6.126110000000001</v>
      </c>
      <c r="D273" s="374" t="s">
        <v>17</v>
      </c>
      <c r="E273" s="374" t="s">
        <v>17</v>
      </c>
      <c r="F273" s="374" t="s">
        <v>17</v>
      </c>
      <c r="G273" s="549">
        <f>G274+G278</f>
        <v>0</v>
      </c>
      <c r="H273" s="552">
        <f>H274+H278</f>
        <v>0</v>
      </c>
      <c r="I273" s="552">
        <f>I274+I278</f>
        <v>0</v>
      </c>
      <c r="J273" s="552">
        <f>J274+J278</f>
        <v>0</v>
      </c>
      <c r="K273" s="374" t="s">
        <v>17</v>
      </c>
      <c r="L273" s="552">
        <f>L274+L278</f>
        <v>0</v>
      </c>
      <c r="M273" s="374" t="s">
        <v>17</v>
      </c>
      <c r="N273" s="285">
        <f>N274+N278</f>
        <v>0</v>
      </c>
      <c r="O273" s="374" t="s">
        <v>17</v>
      </c>
      <c r="P273" s="286">
        <f>P274+P278</f>
        <v>6.126110000000001</v>
      </c>
      <c r="Q273" s="374" t="s">
        <v>17</v>
      </c>
      <c r="R273" s="285">
        <f>R274+R278</f>
        <v>0</v>
      </c>
      <c r="S273" s="285">
        <f>S274+S278</f>
        <v>0</v>
      </c>
      <c r="T273" s="284">
        <f>T274+T278</f>
        <v>0</v>
      </c>
    </row>
    <row r="274" spans="1:20" ht="15.75" customHeight="1">
      <c r="A274" s="313" t="s">
        <v>383</v>
      </c>
      <c r="B274" s="279">
        <v>907</v>
      </c>
      <c r="C274" s="552">
        <v>4.61699</v>
      </c>
      <c r="D274" s="374" t="s">
        <v>17</v>
      </c>
      <c r="E274" s="374" t="s">
        <v>17</v>
      </c>
      <c r="F274" s="374" t="s">
        <v>17</v>
      </c>
      <c r="G274" s="549"/>
      <c r="H274" s="552"/>
      <c r="I274" s="552"/>
      <c r="J274" s="552"/>
      <c r="K274" s="374" t="s">
        <v>17</v>
      </c>
      <c r="L274" s="552"/>
      <c r="M274" s="374" t="s">
        <v>17</v>
      </c>
      <c r="N274" s="285"/>
      <c r="O274" s="374" t="s">
        <v>17</v>
      </c>
      <c r="P274" s="286">
        <v>4.61699</v>
      </c>
      <c r="Q274" s="374" t="s">
        <v>17</v>
      </c>
      <c r="R274" s="285"/>
      <c r="S274" s="285"/>
      <c r="T274" s="284"/>
    </row>
    <row r="275" spans="1:20" ht="11.25" customHeight="1">
      <c r="A275" s="558" t="s">
        <v>378</v>
      </c>
      <c r="B275" s="418" t="s">
        <v>256</v>
      </c>
      <c r="C275" s="555"/>
      <c r="D275" s="371" t="s">
        <v>17</v>
      </c>
      <c r="E275" s="371" t="s">
        <v>17</v>
      </c>
      <c r="F275" s="371" t="s">
        <v>17</v>
      </c>
      <c r="G275" s="554"/>
      <c r="H275" s="555"/>
      <c r="I275" s="555"/>
      <c r="J275" s="555"/>
      <c r="K275" s="371" t="s">
        <v>17</v>
      </c>
      <c r="L275" s="555"/>
      <c r="M275" s="371" t="s">
        <v>17</v>
      </c>
      <c r="N275" s="288"/>
      <c r="O275" s="371" t="s">
        <v>17</v>
      </c>
      <c r="P275" s="536"/>
      <c r="Q275" s="371" t="s">
        <v>17</v>
      </c>
      <c r="R275" s="288"/>
      <c r="S275" s="288"/>
      <c r="T275" s="557"/>
    </row>
    <row r="276" spans="1:20" ht="15.75" customHeight="1">
      <c r="A276" s="402" t="s">
        <v>694</v>
      </c>
      <c r="B276" s="279">
        <v>958</v>
      </c>
      <c r="C276" s="552">
        <v>4.61699</v>
      </c>
      <c r="D276" s="374" t="s">
        <v>17</v>
      </c>
      <c r="E276" s="374" t="s">
        <v>17</v>
      </c>
      <c r="F276" s="374" t="s">
        <v>17</v>
      </c>
      <c r="G276" s="549"/>
      <c r="H276" s="552"/>
      <c r="I276" s="552"/>
      <c r="J276" s="552"/>
      <c r="K276" s="374" t="s">
        <v>17</v>
      </c>
      <c r="L276" s="552"/>
      <c r="M276" s="374" t="s">
        <v>17</v>
      </c>
      <c r="N276" s="285"/>
      <c r="O276" s="374" t="s">
        <v>17</v>
      </c>
      <c r="P276" s="286">
        <v>4.61699</v>
      </c>
      <c r="Q276" s="374" t="s">
        <v>17</v>
      </c>
      <c r="R276" s="285"/>
      <c r="S276" s="285"/>
      <c r="T276" s="284"/>
    </row>
    <row r="277" spans="1:20" ht="15.75" customHeight="1">
      <c r="A277" s="402" t="s">
        <v>693</v>
      </c>
      <c r="B277" s="279" t="s">
        <v>380</v>
      </c>
      <c r="C277" s="552"/>
      <c r="D277" s="374" t="s">
        <v>17</v>
      </c>
      <c r="E277" s="374" t="s">
        <v>17</v>
      </c>
      <c r="F277" s="374" t="s">
        <v>17</v>
      </c>
      <c r="G277" s="549"/>
      <c r="H277" s="552"/>
      <c r="I277" s="552"/>
      <c r="J277" s="552"/>
      <c r="K277" s="374" t="s">
        <v>17</v>
      </c>
      <c r="L277" s="552"/>
      <c r="M277" s="374" t="s">
        <v>17</v>
      </c>
      <c r="N277" s="285"/>
      <c r="O277" s="374" t="s">
        <v>17</v>
      </c>
      <c r="P277" s="286"/>
      <c r="Q277" s="374" t="s">
        <v>17</v>
      </c>
      <c r="R277" s="285"/>
      <c r="S277" s="285"/>
      <c r="T277" s="284"/>
    </row>
    <row r="278" spans="1:21" ht="15.75" customHeight="1">
      <c r="A278" s="271" t="s">
        <v>379</v>
      </c>
      <c r="B278" s="270">
        <v>989</v>
      </c>
      <c r="C278" s="549">
        <v>1.50912</v>
      </c>
      <c r="D278" s="381" t="s">
        <v>17</v>
      </c>
      <c r="E278" s="381" t="s">
        <v>17</v>
      </c>
      <c r="F278" s="381" t="s">
        <v>17</v>
      </c>
      <c r="G278" s="549"/>
      <c r="H278" s="549"/>
      <c r="I278" s="549"/>
      <c r="J278" s="549"/>
      <c r="K278" s="381" t="s">
        <v>17</v>
      </c>
      <c r="L278" s="549"/>
      <c r="M278" s="381" t="s">
        <v>17</v>
      </c>
      <c r="N278" s="274"/>
      <c r="O278" s="381" t="s">
        <v>17</v>
      </c>
      <c r="P278" s="275">
        <v>1.50912</v>
      </c>
      <c r="Q278" s="381" t="s">
        <v>17</v>
      </c>
      <c r="R278" s="274"/>
      <c r="S278" s="274"/>
      <c r="T278" s="556"/>
      <c r="U278" s="236"/>
    </row>
    <row r="279" spans="1:21" s="237" customFormat="1" ht="10.5" customHeight="1">
      <c r="A279" s="398" t="s">
        <v>378</v>
      </c>
      <c r="B279" s="397"/>
      <c r="C279" s="555"/>
      <c r="D279" s="371" t="s">
        <v>17</v>
      </c>
      <c r="E279" s="371" t="s">
        <v>17</v>
      </c>
      <c r="F279" s="371" t="s">
        <v>17</v>
      </c>
      <c r="G279" s="554"/>
      <c r="H279" s="535"/>
      <c r="I279" s="535"/>
      <c r="J279" s="535"/>
      <c r="K279" s="371" t="s">
        <v>17</v>
      </c>
      <c r="L279" s="535"/>
      <c r="M279" s="371" t="s">
        <v>17</v>
      </c>
      <c r="N279" s="288"/>
      <c r="O279" s="371" t="s">
        <v>17</v>
      </c>
      <c r="P279" s="553"/>
      <c r="Q279" s="371" t="s">
        <v>17</v>
      </c>
      <c r="R279" s="288"/>
      <c r="S279" s="288"/>
      <c r="T279" s="534"/>
      <c r="U279"/>
    </row>
    <row r="280" spans="1:20" ht="15.75" customHeight="1">
      <c r="A280" s="402" t="s">
        <v>692</v>
      </c>
      <c r="B280" s="279">
        <v>811</v>
      </c>
      <c r="C280" s="552"/>
      <c r="D280" s="374" t="s">
        <v>17</v>
      </c>
      <c r="E280" s="374" t="s">
        <v>17</v>
      </c>
      <c r="F280" s="374" t="s">
        <v>17</v>
      </c>
      <c r="G280" s="549"/>
      <c r="H280" s="552"/>
      <c r="I280" s="552"/>
      <c r="J280" s="552"/>
      <c r="K280" s="374" t="s">
        <v>17</v>
      </c>
      <c r="L280" s="552"/>
      <c r="M280" s="374" t="s">
        <v>17</v>
      </c>
      <c r="N280" s="285"/>
      <c r="O280" s="374" t="s">
        <v>17</v>
      </c>
      <c r="P280" s="286"/>
      <c r="Q280" s="374" t="s">
        <v>17</v>
      </c>
      <c r="R280" s="285"/>
      <c r="S280" s="285"/>
      <c r="T280" s="284"/>
    </row>
    <row r="281" spans="1:21" s="237" customFormat="1" ht="15.75">
      <c r="A281" s="393" t="s">
        <v>376</v>
      </c>
      <c r="B281" s="392">
        <v>812</v>
      </c>
      <c r="C281" s="544">
        <v>0.568923</v>
      </c>
      <c r="D281" s="374" t="s">
        <v>17</v>
      </c>
      <c r="E281" s="374" t="s">
        <v>17</v>
      </c>
      <c r="F281" s="374" t="s">
        <v>17</v>
      </c>
      <c r="G281" s="545"/>
      <c r="H281" s="544"/>
      <c r="I281" s="544"/>
      <c r="J281" s="544"/>
      <c r="K281" s="374" t="s">
        <v>17</v>
      </c>
      <c r="L281" s="544"/>
      <c r="M281" s="374" t="s">
        <v>17</v>
      </c>
      <c r="N281" s="285"/>
      <c r="O281" s="374" t="s">
        <v>17</v>
      </c>
      <c r="P281" s="286">
        <v>0.568923</v>
      </c>
      <c r="Q281" s="374" t="s">
        <v>17</v>
      </c>
      <c r="R281" s="285"/>
      <c r="S281" s="285"/>
      <c r="T281" s="543"/>
      <c r="U281"/>
    </row>
    <row r="282" spans="1:20" ht="15.75" customHeight="1">
      <c r="A282" s="313" t="s">
        <v>375</v>
      </c>
      <c r="B282" s="279" t="s">
        <v>53</v>
      </c>
      <c r="C282" s="552"/>
      <c r="D282" s="374" t="s">
        <v>17</v>
      </c>
      <c r="E282" s="374" t="s">
        <v>17</v>
      </c>
      <c r="F282" s="374" t="s">
        <v>17</v>
      </c>
      <c r="G282" s="549"/>
      <c r="H282" s="552"/>
      <c r="I282" s="552"/>
      <c r="J282" s="552"/>
      <c r="K282" s="374" t="s">
        <v>17</v>
      </c>
      <c r="L282" s="552"/>
      <c r="M282" s="374" t="s">
        <v>17</v>
      </c>
      <c r="N282" s="285"/>
      <c r="O282" s="374" t="s">
        <v>17</v>
      </c>
      <c r="P282" s="286"/>
      <c r="Q282" s="374" t="s">
        <v>17</v>
      </c>
      <c r="R282" s="285"/>
      <c r="S282" s="285"/>
      <c r="T282" s="284"/>
    </row>
    <row r="283" spans="1:20" s="237" customFormat="1" ht="15.75" customHeight="1">
      <c r="A283" s="388" t="s">
        <v>691</v>
      </c>
      <c r="B283" s="387" t="s">
        <v>373</v>
      </c>
      <c r="C283" s="552"/>
      <c r="D283" s="550" t="s">
        <v>17</v>
      </c>
      <c r="E283" s="550" t="s">
        <v>17</v>
      </c>
      <c r="F283" s="550" t="s">
        <v>17</v>
      </c>
      <c r="G283" s="549"/>
      <c r="H283" s="544"/>
      <c r="I283" s="544"/>
      <c r="J283" s="551"/>
      <c r="K283" s="550" t="s">
        <v>17</v>
      </c>
      <c r="L283" s="551"/>
      <c r="M283" s="550" t="s">
        <v>17</v>
      </c>
      <c r="N283" s="551"/>
      <c r="O283" s="550" t="s">
        <v>17</v>
      </c>
      <c r="P283" s="286"/>
      <c r="Q283" s="550" t="s">
        <v>17</v>
      </c>
      <c r="R283" s="285"/>
      <c r="S283" s="285"/>
      <c r="T283" s="543"/>
    </row>
    <row r="284" spans="1:20" s="419" customFormat="1" ht="15.75" customHeight="1">
      <c r="A284" s="384" t="s">
        <v>690</v>
      </c>
      <c r="B284" s="383" t="s">
        <v>371</v>
      </c>
      <c r="C284" s="549"/>
      <c r="D284" s="548" t="s">
        <v>17</v>
      </c>
      <c r="E284" s="548" t="s">
        <v>17</v>
      </c>
      <c r="F284" s="548" t="s">
        <v>17</v>
      </c>
      <c r="G284" s="549"/>
      <c r="H284" s="545"/>
      <c r="I284" s="545"/>
      <c r="J284" s="542"/>
      <c r="K284" s="548" t="s">
        <v>17</v>
      </c>
      <c r="L284" s="542"/>
      <c r="M284" s="548" t="s">
        <v>17</v>
      </c>
      <c r="N284" s="542"/>
      <c r="O284" s="548" t="s">
        <v>17</v>
      </c>
      <c r="P284" s="275"/>
      <c r="Q284" s="548" t="s">
        <v>17</v>
      </c>
      <c r="R284" s="274"/>
      <c r="S284" s="274"/>
      <c r="T284" s="547"/>
    </row>
    <row r="285" spans="1:21" s="237" customFormat="1" ht="15.75">
      <c r="A285" s="546" t="s">
        <v>370</v>
      </c>
      <c r="B285" s="375"/>
      <c r="C285" s="544"/>
      <c r="D285" s="374" t="s">
        <v>17</v>
      </c>
      <c r="E285" s="374" t="s">
        <v>17</v>
      </c>
      <c r="F285" s="374" t="s">
        <v>17</v>
      </c>
      <c r="G285" s="545"/>
      <c r="H285" s="544"/>
      <c r="I285" s="544"/>
      <c r="J285" s="544"/>
      <c r="K285" s="374" t="s">
        <v>17</v>
      </c>
      <c r="L285" s="544"/>
      <c r="M285" s="374" t="s">
        <v>17</v>
      </c>
      <c r="N285" s="285"/>
      <c r="O285" s="374" t="s">
        <v>17</v>
      </c>
      <c r="P285" s="286"/>
      <c r="Q285" s="374" t="s">
        <v>17</v>
      </c>
      <c r="R285" s="285"/>
      <c r="S285" s="285"/>
      <c r="T285" s="543"/>
      <c r="U285"/>
    </row>
    <row r="286" spans="1:21" s="237" customFormat="1" ht="15.75">
      <c r="A286" s="546"/>
      <c r="B286" s="375"/>
      <c r="C286" s="544"/>
      <c r="D286" s="374" t="s">
        <v>17</v>
      </c>
      <c r="E286" s="374" t="s">
        <v>17</v>
      </c>
      <c r="F286" s="374" t="s">
        <v>17</v>
      </c>
      <c r="G286" s="545"/>
      <c r="H286" s="544"/>
      <c r="I286" s="544"/>
      <c r="J286" s="544"/>
      <c r="K286" s="374" t="s">
        <v>17</v>
      </c>
      <c r="L286" s="544"/>
      <c r="M286" s="374" t="s">
        <v>17</v>
      </c>
      <c r="N286" s="285"/>
      <c r="O286" s="374" t="s">
        <v>17</v>
      </c>
      <c r="P286" s="286"/>
      <c r="Q286" s="374" t="s">
        <v>17</v>
      </c>
      <c r="R286" s="285"/>
      <c r="S286" s="285"/>
      <c r="T286" s="543"/>
      <c r="U286"/>
    </row>
    <row r="287" spans="1:21" s="237" customFormat="1" ht="15.75">
      <c r="A287" s="546"/>
      <c r="B287" s="375"/>
      <c r="C287" s="544"/>
      <c r="D287" s="374" t="s">
        <v>17</v>
      </c>
      <c r="E287" s="374" t="s">
        <v>17</v>
      </c>
      <c r="F287" s="374" t="s">
        <v>17</v>
      </c>
      <c r="G287" s="545"/>
      <c r="H287" s="544"/>
      <c r="I287" s="544"/>
      <c r="J287" s="544"/>
      <c r="K287" s="374" t="s">
        <v>17</v>
      </c>
      <c r="L287" s="544"/>
      <c r="M287" s="374" t="s">
        <v>17</v>
      </c>
      <c r="N287" s="285"/>
      <c r="O287" s="374" t="s">
        <v>17</v>
      </c>
      <c r="P287" s="286"/>
      <c r="Q287" s="374" t="s">
        <v>17</v>
      </c>
      <c r="R287" s="285"/>
      <c r="S287" s="285"/>
      <c r="T287" s="543"/>
      <c r="U287"/>
    </row>
    <row r="288" spans="1:20" ht="6.75" customHeight="1">
      <c r="A288" s="307"/>
      <c r="B288" s="290"/>
      <c r="C288" s="535"/>
      <c r="D288" s="371" t="s">
        <v>17</v>
      </c>
      <c r="E288" s="371" t="s">
        <v>17</v>
      </c>
      <c r="F288" s="371" t="s">
        <v>17</v>
      </c>
      <c r="G288" s="537"/>
      <c r="H288" s="535"/>
      <c r="I288" s="535"/>
      <c r="J288" s="535"/>
      <c r="K288" s="371" t="s">
        <v>17</v>
      </c>
      <c r="L288" s="535"/>
      <c r="M288" s="371" t="s">
        <v>17</v>
      </c>
      <c r="N288" s="288"/>
      <c r="O288" s="371" t="s">
        <v>17</v>
      </c>
      <c r="P288" s="536"/>
      <c r="Q288" s="371" t="s">
        <v>17</v>
      </c>
      <c r="R288" s="288"/>
      <c r="S288" s="288"/>
      <c r="T288" s="534"/>
    </row>
    <row r="289" spans="1:21" s="525" customFormat="1" ht="19.5">
      <c r="A289" s="452" t="s">
        <v>689</v>
      </c>
      <c r="B289" s="462"/>
      <c r="C289" s="540">
        <f>C212+C243+C249+C257+C273</f>
        <v>153.199091</v>
      </c>
      <c r="D289" s="541" t="s">
        <v>17</v>
      </c>
      <c r="E289" s="541" t="s">
        <v>17</v>
      </c>
      <c r="F289" s="541" t="s">
        <v>17</v>
      </c>
      <c r="G289" s="542">
        <f>G212+G243+G249+G257+G273</f>
        <v>0</v>
      </c>
      <c r="H289" s="540">
        <f>H212+H243+H249+H257+H273</f>
        <v>0</v>
      </c>
      <c r="I289" s="540">
        <f>I212+I243+I249+I257+I273</f>
        <v>0</v>
      </c>
      <c r="J289" s="540">
        <f>J212+J243+J249+J257+J273</f>
        <v>0</v>
      </c>
      <c r="K289" s="541" t="s">
        <v>17</v>
      </c>
      <c r="L289" s="540">
        <f>L212+L243+L249+L257+L273</f>
        <v>0</v>
      </c>
      <c r="M289" s="541" t="s">
        <v>17</v>
      </c>
      <c r="N289" s="540">
        <f>N212+N243+N249+N257+N273</f>
        <v>0</v>
      </c>
      <c r="O289" s="541" t="s">
        <v>17</v>
      </c>
      <c r="P289" s="540">
        <f>P212+P243+P249+P257+P273</f>
        <v>153.199091</v>
      </c>
      <c r="Q289" s="541" t="s">
        <v>17</v>
      </c>
      <c r="R289" s="540">
        <f>R212+R243+R249+R257+R273</f>
        <v>0</v>
      </c>
      <c r="S289" s="540">
        <f>S212+S243+S249+S257+S273</f>
        <v>0</v>
      </c>
      <c r="T289" s="539">
        <f>T212+T243+T249+T257+T273</f>
        <v>0</v>
      </c>
      <c r="U289"/>
    </row>
    <row r="290" spans="1:20" ht="9" customHeight="1">
      <c r="A290" s="297"/>
      <c r="B290" s="290"/>
      <c r="C290" s="535"/>
      <c r="D290" s="535"/>
      <c r="E290" s="535"/>
      <c r="F290" s="535"/>
      <c r="G290" s="537"/>
      <c r="H290" s="535"/>
      <c r="I290" s="535"/>
      <c r="J290" s="535"/>
      <c r="K290" s="288"/>
      <c r="L290" s="535"/>
      <c r="M290" s="535"/>
      <c r="N290" s="288"/>
      <c r="O290" s="288"/>
      <c r="P290" s="536"/>
      <c r="Q290" s="535"/>
      <c r="R290" s="288"/>
      <c r="S290" s="288"/>
      <c r="T290" s="534"/>
    </row>
    <row r="291" spans="1:20" ht="6" customHeight="1">
      <c r="A291" s="538"/>
      <c r="B291" s="290"/>
      <c r="C291" s="535"/>
      <c r="D291" s="535"/>
      <c r="E291" s="535"/>
      <c r="F291" s="535"/>
      <c r="G291" s="537"/>
      <c r="H291" s="535"/>
      <c r="I291" s="535"/>
      <c r="J291" s="535"/>
      <c r="K291" s="288"/>
      <c r="L291" s="535"/>
      <c r="M291" s="535"/>
      <c r="N291" s="288"/>
      <c r="O291" s="288"/>
      <c r="P291" s="536"/>
      <c r="Q291" s="535"/>
      <c r="R291" s="288"/>
      <c r="S291" s="288"/>
      <c r="T291" s="534"/>
    </row>
    <row r="292" spans="1:21" s="525" customFormat="1" ht="20.25" thickBot="1">
      <c r="A292" s="533" t="s">
        <v>368</v>
      </c>
      <c r="B292" s="356"/>
      <c r="C292" s="531">
        <f>C209+C289</f>
        <v>219.634375621</v>
      </c>
      <c r="D292" s="531">
        <f>D209</f>
        <v>0</v>
      </c>
      <c r="E292" s="531">
        <f>E209</f>
        <v>0</v>
      </c>
      <c r="F292" s="531">
        <f>F209</f>
        <v>0</v>
      </c>
      <c r="G292" s="532">
        <f>G209+G289</f>
        <v>0</v>
      </c>
      <c r="H292" s="531">
        <f>H289</f>
        <v>0</v>
      </c>
      <c r="I292" s="531">
        <f>I289</f>
        <v>0</v>
      </c>
      <c r="J292" s="531">
        <f>J209+J289</f>
        <v>0</v>
      </c>
      <c r="K292" s="531">
        <f>K209</f>
        <v>0</v>
      </c>
      <c r="L292" s="531">
        <f>L209+L289</f>
        <v>0</v>
      </c>
      <c r="M292" s="531">
        <f>M209</f>
        <v>0</v>
      </c>
      <c r="N292" s="531">
        <f>N209+N289</f>
        <v>0</v>
      </c>
      <c r="O292" s="531">
        <f>O209</f>
        <v>0</v>
      </c>
      <c r="P292" s="531">
        <f>P209+P289</f>
        <v>219.634375621</v>
      </c>
      <c r="Q292" s="531">
        <f>Q209</f>
        <v>16.070606411000004</v>
      </c>
      <c r="R292" s="531">
        <f>R209+R289</f>
        <v>0.0393893</v>
      </c>
      <c r="S292" s="531">
        <f>S209+S289</f>
        <v>4.94783874</v>
      </c>
      <c r="T292" s="530">
        <f>T209+T289</f>
        <v>0</v>
      </c>
      <c r="U292"/>
    </row>
    <row r="293" spans="1:21" s="525" customFormat="1" ht="20.25" thickTop="1">
      <c r="A293" s="529"/>
      <c r="B293" s="528"/>
      <c r="C293" s="526"/>
      <c r="D293" s="526"/>
      <c r="E293" s="526"/>
      <c r="F293" s="526"/>
      <c r="G293" s="527"/>
      <c r="H293" s="526"/>
      <c r="I293" s="526"/>
      <c r="J293" s="526"/>
      <c r="K293" s="526"/>
      <c r="L293" s="526"/>
      <c r="M293" s="526"/>
      <c r="N293" s="526"/>
      <c r="O293" s="526"/>
      <c r="P293" s="526"/>
      <c r="Q293" s="526"/>
      <c r="R293" s="526"/>
      <c r="S293" s="526"/>
      <c r="T293" s="526"/>
      <c r="U293"/>
    </row>
    <row r="294" spans="1:21" s="525" customFormat="1" ht="19.5">
      <c r="A294" s="529"/>
      <c r="B294" s="528"/>
      <c r="C294" s="526"/>
      <c r="D294" s="526"/>
      <c r="E294" s="526"/>
      <c r="F294" s="526"/>
      <c r="G294" s="527"/>
      <c r="H294" s="526"/>
      <c r="I294" s="526"/>
      <c r="J294" s="526"/>
      <c r="K294" s="526"/>
      <c r="L294" s="526"/>
      <c r="M294" s="526"/>
      <c r="N294" s="526"/>
      <c r="O294" s="526"/>
      <c r="P294" s="526"/>
      <c r="Q294" s="526"/>
      <c r="R294" s="526"/>
      <c r="S294" s="526"/>
      <c r="T294" s="526"/>
      <c r="U294"/>
    </row>
    <row r="295" spans="1:20" ht="15.75" customHeight="1">
      <c r="A295" s="349"/>
      <c r="B295" s="501"/>
      <c r="C295" s="349"/>
      <c r="D295" s="349"/>
      <c r="E295" s="349"/>
      <c r="F295" s="349"/>
      <c r="G295" s="524"/>
      <c r="H295" s="349"/>
      <c r="I295" s="349"/>
      <c r="J295" s="349"/>
      <c r="K295" s="349"/>
      <c r="L295" s="349"/>
      <c r="M295" s="349"/>
      <c r="N295" s="349"/>
      <c r="O295" s="349"/>
      <c r="P295" s="350"/>
      <c r="Q295" s="349"/>
      <c r="R295" s="349"/>
      <c r="S295" s="349"/>
      <c r="T295" s="349"/>
    </row>
    <row r="296" spans="2:20" ht="15.75" customHeight="1">
      <c r="B296" s="523"/>
      <c r="S296" s="307"/>
      <c r="T296" s="307"/>
    </row>
    <row r="297" spans="2:20" ht="15.75">
      <c r="B297" s="523"/>
      <c r="S297" s="307"/>
      <c r="T297" s="307"/>
    </row>
  </sheetData>
  <sheetProtection/>
  <mergeCells count="2">
    <mergeCell ref="V1:W2"/>
    <mergeCell ref="D7:F7"/>
  </mergeCells>
  <conditionalFormatting sqref="C223 L223 P223 N223 H223:J223 R223:T223 L241 P241 N241 H241:J241 R241:T241">
    <cfRule type="cellIs" priority="9" dxfId="0" operator="between" stopIfTrue="1">
      <formula>C$237-0.3</formula>
      <formula>C$237+0.3</formula>
    </cfRule>
  </conditionalFormatting>
  <conditionalFormatting sqref="J218:T218 C167:G168 C218:G219 C230:G230">
    <cfRule type="cellIs" priority="10" dxfId="0" operator="between" stopIfTrue="1">
      <formula>C$217-0.3</formula>
      <formula>C$217+0.3</formula>
    </cfRule>
  </conditionalFormatting>
  <conditionalFormatting sqref="C305 N305 L305 P305 H305:J305 R305:T305">
    <cfRule type="cellIs" priority="11" dxfId="0" operator="between" stopIfTrue="1">
      <formula>C$304-0.3</formula>
      <formula>C$304+0.3</formula>
    </cfRule>
  </conditionalFormatting>
  <conditionalFormatting sqref="R243:T243 P243 N243 L243 H243:J243 C243">
    <cfRule type="cellIs" priority="12" dxfId="0" operator="between" stopIfTrue="1">
      <formula>C$242-0.3</formula>
      <formula>C$242+0.3</formula>
    </cfRule>
  </conditionalFormatting>
  <conditionalFormatting sqref="R306:T306 P306 N306 L306 H306:J306 C306 R244:T244 P244 N244 L244 C244 R238:T238 P238 N238 L238 C238 J220:T220 G244:J244 G238:J238 C220:G220">
    <cfRule type="cellIs" priority="13" dxfId="0" operator="equal" stopIfTrue="1">
      <formula>0</formula>
    </cfRule>
  </conditionalFormatting>
  <conditionalFormatting sqref="C290 R290:T290 P290 N290 L290 R288:T288 P288 N288 L288 C288 G290:J290 G288:J288">
    <cfRule type="cellIs" priority="14" dxfId="0" operator="greaterThanOrEqual" stopIfTrue="1">
      <formula>0</formula>
    </cfRule>
  </conditionalFormatting>
  <conditionalFormatting sqref="P301 H301:I301 C301 P214 C214 P212 C212 G214 G212">
    <cfRule type="cellIs" priority="15" dxfId="0" operator="lessThanOrEqual" stopIfTrue="1">
      <formula>0</formula>
    </cfRule>
  </conditionalFormatting>
  <conditionalFormatting sqref="J219:T219">
    <cfRule type="cellIs" priority="8" dxfId="0" operator="between" stopIfTrue="1">
      <formula>J$217-0.3</formula>
      <formula>J$217+0.3</formula>
    </cfRule>
  </conditionalFormatting>
  <conditionalFormatting sqref="J230:T230">
    <cfRule type="cellIs" priority="7" dxfId="0" operator="between" stopIfTrue="1">
      <formula>J$217-0.3</formula>
      <formula>J$217+0.3</formula>
    </cfRule>
  </conditionalFormatting>
  <conditionalFormatting sqref="J167:T167">
    <cfRule type="cellIs" priority="6" dxfId="0" operator="between" stopIfTrue="1">
      <formula>J$217-0.3</formula>
      <formula>J$217+0.3</formula>
    </cfRule>
  </conditionalFormatting>
  <conditionalFormatting sqref="J168:T168">
    <cfRule type="cellIs" priority="5" dxfId="0" operator="between" stopIfTrue="1">
      <formula>J$217-0.3</formula>
      <formula>J$217+0.3</formula>
    </cfRule>
  </conditionalFormatting>
  <conditionalFormatting sqref="C241">
    <cfRule type="cellIs" priority="4" dxfId="0" operator="between" stopIfTrue="1">
      <formula>C$237-0.3</formula>
      <formula>C$237+0.3</formula>
    </cfRule>
  </conditionalFormatting>
  <conditionalFormatting sqref="G223">
    <cfRule type="cellIs" priority="3" dxfId="0" operator="between" stopIfTrue="1">
      <formula>G$237-0.3</formula>
      <formula>G$237+0.3</formula>
    </cfRule>
  </conditionalFormatting>
  <conditionalFormatting sqref="G243">
    <cfRule type="cellIs" priority="2" dxfId="0" operator="between" stopIfTrue="1">
      <formula>G$242-0.3</formula>
      <formula>G$242+0.3</formula>
    </cfRule>
  </conditionalFormatting>
  <conditionalFormatting sqref="G241">
    <cfRule type="cellIs" priority="1" dxfId="0" operator="between" stopIfTrue="1">
      <formula>G$237-0.3</formula>
      <formula>G$237+0.3</formula>
    </cfRule>
  </conditionalFormatting>
  <printOptions horizontalCentered="1"/>
  <pageMargins left="0.15748031496062992" right="0.15748031496062992" top="0.2362204724409449" bottom="0.2362204724409449" header="0.11811023622047245" footer="0.11811023622047245"/>
  <pageSetup firstPageNumber="1" useFirstPageNumber="1" fitToHeight="10" horizontalDpi="600" verticalDpi="600" orientation="landscape" paperSize="9" scale="46" r:id="rId1"/>
  <headerFooter alignWithMargins="0">
    <oddFooter>&amp;LPrinted &amp;D, &amp;T&amp;C&amp;P</oddFooter>
  </headerFooter>
  <rowBreaks count="2" manualBreakCount="2">
    <brk id="147" max="18" man="1"/>
    <brk id="20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99"/>
  <sheetViews>
    <sheetView showGridLines="0" zoomScale="75" zoomScaleNormal="75" zoomScalePageLayoutView="0" workbookViewId="0" topLeftCell="A1">
      <pane xSplit="2" ySplit="14" topLeftCell="C15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6" sqref="A6"/>
    </sheetView>
  </sheetViews>
  <sheetFormatPr defaultColWidth="11.4453125" defaultRowHeight="15.75" customHeight="1"/>
  <cols>
    <col min="1" max="1" width="38.77734375" style="237" customWidth="1"/>
    <col min="2" max="2" width="5.77734375" style="240" customWidth="1"/>
    <col min="3" max="6" width="12.77734375" style="237" customWidth="1"/>
    <col min="7" max="7" width="12.77734375" style="239" customWidth="1"/>
    <col min="8" max="8" width="12.77734375" style="237" customWidth="1"/>
    <col min="9" max="9" width="11.4453125" style="237" customWidth="1"/>
    <col min="10" max="13" width="11.4453125" style="346" customWidth="1"/>
    <col min="14" max="16384" width="11.4453125" style="237" customWidth="1"/>
  </cols>
  <sheetData>
    <row r="1" spans="1:14" ht="15.75" customHeight="1" thickBot="1">
      <c r="A1" s="519" t="s">
        <v>688</v>
      </c>
      <c r="B1" s="237"/>
      <c r="G1" s="342" t="s">
        <v>1</v>
      </c>
      <c r="H1" s="344" t="s">
        <v>253</v>
      </c>
      <c r="M1" s="516"/>
      <c r="N1" s="516"/>
    </row>
    <row r="2" spans="1:14" ht="15.75" customHeight="1" thickTop="1">
      <c r="A2" s="518" t="s">
        <v>687</v>
      </c>
      <c r="B2" s="237"/>
      <c r="M2" s="517"/>
      <c r="N2" s="516"/>
    </row>
    <row r="3" spans="1:8" ht="15.75" customHeight="1" thickBot="1">
      <c r="A3" s="515" t="s">
        <v>686</v>
      </c>
      <c r="B3" s="237"/>
      <c r="G3" s="342" t="s">
        <v>4</v>
      </c>
      <c r="H3" s="514">
        <v>2012</v>
      </c>
    </row>
    <row r="4" ht="15.75" customHeight="1" thickTop="1">
      <c r="B4" s="237"/>
    </row>
    <row r="5" spans="2:8" ht="15.75" customHeight="1">
      <c r="B5" s="237"/>
      <c r="G5" s="513" t="s">
        <v>5</v>
      </c>
      <c r="H5" s="512" t="s">
        <v>2</v>
      </c>
    </row>
    <row r="6" spans="2:8" ht="15.75" customHeight="1">
      <c r="B6" s="237"/>
      <c r="G6" s="237"/>
      <c r="H6" s="349"/>
    </row>
    <row r="7" spans="2:8" ht="15.75" customHeight="1">
      <c r="B7" s="237"/>
      <c r="G7" s="237"/>
      <c r="H7" s="349"/>
    </row>
    <row r="8" spans="1:8" ht="15.75" customHeight="1">
      <c r="A8" s="487"/>
      <c r="B8" s="511"/>
      <c r="C8" s="487"/>
      <c r="D8" s="487"/>
      <c r="E8" s="487"/>
      <c r="F8" s="487"/>
      <c r="G8" s="510"/>
      <c r="H8" s="487"/>
    </row>
    <row r="9" spans="1:13" ht="15.75" customHeight="1">
      <c r="A9" s="509" t="s">
        <v>256</v>
      </c>
      <c r="B9" s="508"/>
      <c r="C9" s="506" t="s">
        <v>685</v>
      </c>
      <c r="D9" s="507" t="s">
        <v>684</v>
      </c>
      <c r="E9" s="507" t="s">
        <v>174</v>
      </c>
      <c r="F9" s="507" t="s">
        <v>683</v>
      </c>
      <c r="G9" s="506" t="s">
        <v>682</v>
      </c>
      <c r="H9" s="506" t="s">
        <v>681</v>
      </c>
      <c r="J9" s="486"/>
      <c r="K9" s="486"/>
      <c r="L9" s="486"/>
      <c r="M9" s="486"/>
    </row>
    <row r="10" spans="1:13" ht="15.75" customHeight="1">
      <c r="A10" s="307"/>
      <c r="B10" s="501"/>
      <c r="C10" s="307"/>
      <c r="D10" s="505" t="s">
        <v>357</v>
      </c>
      <c r="E10" s="308"/>
      <c r="F10" s="499" t="s">
        <v>680</v>
      </c>
      <c r="G10" s="503"/>
      <c r="H10" s="307"/>
      <c r="J10" s="486"/>
      <c r="K10" s="486"/>
      <c r="L10" s="486"/>
      <c r="M10" s="486"/>
    </row>
    <row r="11" spans="1:13" ht="15.75" customHeight="1">
      <c r="A11" s="496" t="s">
        <v>363</v>
      </c>
      <c r="B11" s="501" t="s">
        <v>256</v>
      </c>
      <c r="C11" s="307"/>
      <c r="D11" s="504" t="s">
        <v>679</v>
      </c>
      <c r="E11" s="499" t="s">
        <v>670</v>
      </c>
      <c r="F11" s="499" t="s">
        <v>678</v>
      </c>
      <c r="G11" s="503"/>
      <c r="H11" s="502" t="s">
        <v>357</v>
      </c>
      <c r="J11" s="486"/>
      <c r="K11" s="486"/>
      <c r="L11" s="486"/>
      <c r="M11" s="486"/>
    </row>
    <row r="12" spans="1:13" ht="15.75" customHeight="1">
      <c r="A12" s="307"/>
      <c r="B12" s="501"/>
      <c r="C12" s="238"/>
      <c r="D12" s="500" t="s">
        <v>677</v>
      </c>
      <c r="E12" s="499" t="s">
        <v>676</v>
      </c>
      <c r="F12" s="499" t="s">
        <v>675</v>
      </c>
      <c r="G12" s="327"/>
      <c r="H12" s="496" t="s">
        <v>674</v>
      </c>
      <c r="J12" s="486"/>
      <c r="K12" s="486"/>
      <c r="L12" s="486"/>
      <c r="M12" s="486"/>
    </row>
    <row r="13" spans="1:13" ht="15.75" customHeight="1">
      <c r="A13" s="496" t="s">
        <v>673</v>
      </c>
      <c r="B13" s="501"/>
      <c r="C13" s="497" t="s">
        <v>353</v>
      </c>
      <c r="D13" s="500" t="s">
        <v>672</v>
      </c>
      <c r="E13" s="499" t="s">
        <v>671</v>
      </c>
      <c r="F13" s="498" t="s">
        <v>670</v>
      </c>
      <c r="G13" s="497" t="s">
        <v>669</v>
      </c>
      <c r="H13" s="496" t="s">
        <v>668</v>
      </c>
      <c r="J13" s="486"/>
      <c r="K13" s="486"/>
      <c r="L13" s="486"/>
      <c r="M13" s="486"/>
    </row>
    <row r="14" spans="1:13" ht="15.75" customHeight="1">
      <c r="A14" s="492"/>
      <c r="B14" s="495"/>
      <c r="C14" s="492"/>
      <c r="D14" s="494"/>
      <c r="E14" s="494"/>
      <c r="F14" s="494"/>
      <c r="G14" s="493"/>
      <c r="H14" s="492"/>
      <c r="J14" s="491" t="s">
        <v>667</v>
      </c>
      <c r="K14" s="491" t="s">
        <v>666</v>
      </c>
      <c r="L14" s="491" t="s">
        <v>665</v>
      </c>
      <c r="M14" s="491" t="s">
        <v>664</v>
      </c>
    </row>
    <row r="15" spans="1:13" ht="15.75" customHeight="1">
      <c r="A15" s="487"/>
      <c r="B15" s="490"/>
      <c r="C15" s="489"/>
      <c r="D15" s="489"/>
      <c r="E15" s="489"/>
      <c r="F15" s="489"/>
      <c r="G15" s="488"/>
      <c r="H15" s="487"/>
      <c r="J15" s="486"/>
      <c r="K15" s="486"/>
      <c r="L15" s="486"/>
      <c r="M15" s="486"/>
    </row>
    <row r="16" spans="1:13" s="348" customFormat="1" ht="19.5" customHeight="1">
      <c r="A16" s="485" t="s">
        <v>663</v>
      </c>
      <c r="B16" s="484" t="s">
        <v>256</v>
      </c>
      <c r="C16" s="482">
        <f>SUM(C18:C29)</f>
        <v>18.893791500000003</v>
      </c>
      <c r="D16" s="482">
        <f>SUM(D18:D29)</f>
        <v>0</v>
      </c>
      <c r="E16" s="483" t="s">
        <v>17</v>
      </c>
      <c r="F16" s="482">
        <f>SUM(F18:F29)</f>
        <v>0</v>
      </c>
      <c r="G16" s="481">
        <f>SUM(G18:G29)</f>
        <v>18.893791500000003</v>
      </c>
      <c r="H16" s="480">
        <f>SUM(H18:H29)</f>
        <v>3.7511544000000003</v>
      </c>
      <c r="J16" s="347">
        <f>C16+F16</f>
        <v>18.893791500000003</v>
      </c>
      <c r="K16" s="347">
        <f>G16-J16</f>
        <v>0</v>
      </c>
      <c r="L16" s="347">
        <f>C16-D16</f>
        <v>18.893791500000003</v>
      </c>
      <c r="M16" s="347">
        <f>G16-H16</f>
        <v>15.142637100000002</v>
      </c>
    </row>
    <row r="17" spans="1:13" ht="11.25" customHeight="1">
      <c r="A17" s="241"/>
      <c r="B17" s="418"/>
      <c r="C17" s="308"/>
      <c r="D17" s="308"/>
      <c r="E17" s="479" t="s">
        <v>17</v>
      </c>
      <c r="F17" s="308"/>
      <c r="G17" s="309"/>
      <c r="H17" s="241"/>
      <c r="I17" s="348"/>
      <c r="J17" s="347"/>
      <c r="K17" s="347"/>
      <c r="L17" s="347"/>
      <c r="M17" s="347"/>
    </row>
    <row r="18" spans="1:13" ht="15.75" customHeight="1">
      <c r="A18" s="450" t="s">
        <v>662</v>
      </c>
      <c r="B18" s="415" t="s">
        <v>661</v>
      </c>
      <c r="C18" s="277">
        <v>0.424308</v>
      </c>
      <c r="D18" s="448"/>
      <c r="E18" s="374" t="s">
        <v>17</v>
      </c>
      <c r="F18" s="277"/>
      <c r="G18" s="373">
        <v>0.424308</v>
      </c>
      <c r="H18" s="446">
        <v>0.183176</v>
      </c>
      <c r="I18" s="348"/>
      <c r="J18" s="347">
        <f aca="true" t="shared" si="0" ref="J18:J29">C18+F18</f>
        <v>0.424308</v>
      </c>
      <c r="K18" s="347">
        <f aca="true" t="shared" si="1" ref="K18:K29">G18-J18</f>
        <v>0</v>
      </c>
      <c r="L18" s="347">
        <f aca="true" t="shared" si="2" ref="L18:L29">C18-D18</f>
        <v>0.424308</v>
      </c>
      <c r="M18" s="347">
        <f aca="true" t="shared" si="3" ref="M18:M29">G18-H18</f>
        <v>0.241132</v>
      </c>
    </row>
    <row r="19" spans="1:13" s="241" customFormat="1" ht="15.75" customHeight="1">
      <c r="A19" s="450" t="s">
        <v>660</v>
      </c>
      <c r="B19" s="303" t="s">
        <v>659</v>
      </c>
      <c r="C19" s="474">
        <v>1.17792</v>
      </c>
      <c r="D19" s="461"/>
      <c r="E19" s="473" t="s">
        <v>17</v>
      </c>
      <c r="F19" s="376"/>
      <c r="G19" s="472">
        <v>1.17792</v>
      </c>
      <c r="H19" s="446">
        <v>0.287885</v>
      </c>
      <c r="I19" s="358"/>
      <c r="J19" s="455">
        <f t="shared" si="0"/>
        <v>1.17792</v>
      </c>
      <c r="K19" s="455">
        <f t="shared" si="1"/>
        <v>0</v>
      </c>
      <c r="L19" s="455">
        <f t="shared" si="2"/>
        <v>1.17792</v>
      </c>
      <c r="M19" s="455">
        <f t="shared" si="3"/>
        <v>0.8900350000000001</v>
      </c>
    </row>
    <row r="20" spans="1:13" s="241" customFormat="1" ht="15.75" customHeight="1">
      <c r="A20" s="405" t="s">
        <v>658</v>
      </c>
      <c r="B20" s="415" t="s">
        <v>657</v>
      </c>
      <c r="C20" s="277">
        <v>3.16602</v>
      </c>
      <c r="D20" s="448"/>
      <c r="E20" s="447" t="s">
        <v>17</v>
      </c>
      <c r="F20" s="277"/>
      <c r="G20" s="373">
        <v>3.16602</v>
      </c>
      <c r="H20" s="446">
        <v>0.612711</v>
      </c>
      <c r="I20" s="358"/>
      <c r="J20" s="455">
        <f t="shared" si="0"/>
        <v>3.16602</v>
      </c>
      <c r="K20" s="455">
        <f t="shared" si="1"/>
        <v>0</v>
      </c>
      <c r="L20" s="455">
        <f t="shared" si="2"/>
        <v>3.16602</v>
      </c>
      <c r="M20" s="455">
        <f t="shared" si="3"/>
        <v>2.553309</v>
      </c>
    </row>
    <row r="21" spans="1:13" s="241" customFormat="1" ht="15.75" customHeight="1">
      <c r="A21" s="478" t="s">
        <v>656</v>
      </c>
      <c r="B21" s="477" t="s">
        <v>655</v>
      </c>
      <c r="C21" s="263">
        <v>2.26345</v>
      </c>
      <c r="D21" s="406"/>
      <c r="E21" s="476" t="s">
        <v>17</v>
      </c>
      <c r="F21" s="263"/>
      <c r="G21" s="399">
        <v>2.26345</v>
      </c>
      <c r="H21" s="456">
        <v>1.24549</v>
      </c>
      <c r="I21" s="358"/>
      <c r="J21" s="455">
        <f t="shared" si="0"/>
        <v>2.26345</v>
      </c>
      <c r="K21" s="455">
        <f t="shared" si="1"/>
        <v>0</v>
      </c>
      <c r="L21" s="455">
        <f t="shared" si="2"/>
        <v>2.26345</v>
      </c>
      <c r="M21" s="455">
        <f t="shared" si="3"/>
        <v>1.0179600000000002</v>
      </c>
    </row>
    <row r="22" spans="1:13" s="241" customFormat="1" ht="15.75" customHeight="1">
      <c r="A22" s="475" t="s">
        <v>654</v>
      </c>
      <c r="B22" s="415" t="s">
        <v>653</v>
      </c>
      <c r="C22" s="277">
        <v>0.188248</v>
      </c>
      <c r="D22" s="448"/>
      <c r="E22" s="447" t="s">
        <v>17</v>
      </c>
      <c r="F22" s="277"/>
      <c r="G22" s="373">
        <v>0.188248</v>
      </c>
      <c r="H22" s="446">
        <v>0.13893</v>
      </c>
      <c r="I22" s="358"/>
      <c r="J22" s="455">
        <f t="shared" si="0"/>
        <v>0.188248</v>
      </c>
      <c r="K22" s="455">
        <f t="shared" si="1"/>
        <v>0</v>
      </c>
      <c r="L22" s="455">
        <f t="shared" si="2"/>
        <v>0.188248</v>
      </c>
      <c r="M22" s="455">
        <f t="shared" si="3"/>
        <v>0.049318</v>
      </c>
    </row>
    <row r="23" spans="1:13" s="241" customFormat="1" ht="15.75" customHeight="1">
      <c r="A23" s="405" t="s">
        <v>652</v>
      </c>
      <c r="B23" s="303" t="s">
        <v>651</v>
      </c>
      <c r="C23" s="474">
        <v>4.70925</v>
      </c>
      <c r="D23" s="448"/>
      <c r="E23" s="473" t="s">
        <v>17</v>
      </c>
      <c r="F23" s="376"/>
      <c r="G23" s="472">
        <v>4.70925</v>
      </c>
      <c r="H23" s="446">
        <v>0.51255</v>
      </c>
      <c r="I23" s="358"/>
      <c r="J23" s="455">
        <f t="shared" si="0"/>
        <v>4.70925</v>
      </c>
      <c r="K23" s="455">
        <f t="shared" si="1"/>
        <v>0</v>
      </c>
      <c r="L23" s="455">
        <f t="shared" si="2"/>
        <v>4.70925</v>
      </c>
      <c r="M23" s="455">
        <f t="shared" si="3"/>
        <v>4.1967</v>
      </c>
    </row>
    <row r="24" spans="1:13" s="241" customFormat="1" ht="15.75" customHeight="1">
      <c r="A24" s="405" t="s">
        <v>650</v>
      </c>
      <c r="B24" s="303" t="s">
        <v>649</v>
      </c>
      <c r="C24" s="474">
        <v>0.0990995</v>
      </c>
      <c r="D24" s="448"/>
      <c r="E24" s="473" t="s">
        <v>17</v>
      </c>
      <c r="F24" s="376"/>
      <c r="G24" s="472">
        <v>0.0990995</v>
      </c>
      <c r="H24" s="446">
        <v>0.0863041</v>
      </c>
      <c r="I24" s="358"/>
      <c r="J24" s="455">
        <f t="shared" si="0"/>
        <v>0.0990995</v>
      </c>
      <c r="K24" s="455">
        <f t="shared" si="1"/>
        <v>0</v>
      </c>
      <c r="L24" s="455">
        <f t="shared" si="2"/>
        <v>0.0990995</v>
      </c>
      <c r="M24" s="455">
        <f t="shared" si="3"/>
        <v>0.012795399999999998</v>
      </c>
    </row>
    <row r="25" spans="1:13" s="241" customFormat="1" ht="15.75" customHeight="1">
      <c r="A25" s="405" t="s">
        <v>648</v>
      </c>
      <c r="B25" s="303" t="s">
        <v>647</v>
      </c>
      <c r="C25" s="474">
        <v>2.37974</v>
      </c>
      <c r="D25" s="448"/>
      <c r="E25" s="473" t="s">
        <v>17</v>
      </c>
      <c r="F25" s="376"/>
      <c r="G25" s="472">
        <v>2.37974</v>
      </c>
      <c r="H25" s="446">
        <v>0.380487</v>
      </c>
      <c r="I25" s="358"/>
      <c r="J25" s="455">
        <f t="shared" si="0"/>
        <v>2.37974</v>
      </c>
      <c r="K25" s="455">
        <f t="shared" si="1"/>
        <v>0</v>
      </c>
      <c r="L25" s="455">
        <f t="shared" si="2"/>
        <v>2.37974</v>
      </c>
      <c r="M25" s="455">
        <f t="shared" si="3"/>
        <v>1.999253</v>
      </c>
    </row>
    <row r="26" spans="1:13" s="241" customFormat="1" ht="15.75" customHeight="1">
      <c r="A26" s="405" t="s">
        <v>646</v>
      </c>
      <c r="B26" s="415" t="s">
        <v>645</v>
      </c>
      <c r="C26" s="277">
        <v>0.148199</v>
      </c>
      <c r="D26" s="448"/>
      <c r="E26" s="447" t="s">
        <v>17</v>
      </c>
      <c r="F26" s="277"/>
      <c r="G26" s="373">
        <v>0.148199</v>
      </c>
      <c r="H26" s="446"/>
      <c r="I26" s="358"/>
      <c r="J26" s="455">
        <f t="shared" si="0"/>
        <v>0.148199</v>
      </c>
      <c r="K26" s="455">
        <f t="shared" si="1"/>
        <v>0</v>
      </c>
      <c r="L26" s="455">
        <f t="shared" si="2"/>
        <v>0.148199</v>
      </c>
      <c r="M26" s="455">
        <f t="shared" si="3"/>
        <v>0.148199</v>
      </c>
    </row>
    <row r="27" spans="1:13" s="241" customFormat="1" ht="15.75" customHeight="1">
      <c r="A27" s="405" t="s">
        <v>644</v>
      </c>
      <c r="B27" s="303" t="s">
        <v>643</v>
      </c>
      <c r="C27" s="474">
        <v>2.54112</v>
      </c>
      <c r="D27" s="461"/>
      <c r="E27" s="473" t="s">
        <v>17</v>
      </c>
      <c r="F27" s="376"/>
      <c r="G27" s="472">
        <v>2.54112</v>
      </c>
      <c r="H27" s="446">
        <v>0.0552373</v>
      </c>
      <c r="I27" s="358"/>
      <c r="J27" s="455">
        <f t="shared" si="0"/>
        <v>2.54112</v>
      </c>
      <c r="K27" s="455">
        <f t="shared" si="1"/>
        <v>0</v>
      </c>
      <c r="L27" s="455">
        <f t="shared" si="2"/>
        <v>2.54112</v>
      </c>
      <c r="M27" s="455">
        <f t="shared" si="3"/>
        <v>2.4858827</v>
      </c>
    </row>
    <row r="28" spans="1:13" ht="15.75" customHeight="1">
      <c r="A28" s="405" t="s">
        <v>642</v>
      </c>
      <c r="B28" s="415" t="s">
        <v>641</v>
      </c>
      <c r="C28" s="277">
        <v>0.301357</v>
      </c>
      <c r="D28" s="448"/>
      <c r="E28" s="447" t="s">
        <v>17</v>
      </c>
      <c r="F28" s="277"/>
      <c r="G28" s="373">
        <v>0.301357</v>
      </c>
      <c r="H28" s="446">
        <v>0.248384</v>
      </c>
      <c r="I28" s="348"/>
      <c r="J28" s="347">
        <f t="shared" si="0"/>
        <v>0.301357</v>
      </c>
      <c r="K28" s="347">
        <f t="shared" si="1"/>
        <v>0</v>
      </c>
      <c r="L28" s="347">
        <f t="shared" si="2"/>
        <v>0.301357</v>
      </c>
      <c r="M28" s="347">
        <f t="shared" si="3"/>
        <v>0.05297299999999999</v>
      </c>
    </row>
    <row r="29" spans="1:13" ht="15.75" customHeight="1">
      <c r="A29" s="405" t="s">
        <v>640</v>
      </c>
      <c r="B29" s="415" t="s">
        <v>639</v>
      </c>
      <c r="C29" s="277">
        <v>1.49508</v>
      </c>
      <c r="D29" s="448"/>
      <c r="E29" s="447" t="s">
        <v>17</v>
      </c>
      <c r="F29" s="277"/>
      <c r="G29" s="373">
        <v>1.49508</v>
      </c>
      <c r="H29" s="446"/>
      <c r="I29" s="348"/>
      <c r="J29" s="347">
        <f t="shared" si="0"/>
        <v>1.49508</v>
      </c>
      <c r="K29" s="347">
        <f t="shared" si="1"/>
        <v>0</v>
      </c>
      <c r="L29" s="347">
        <f t="shared" si="2"/>
        <v>1.49508</v>
      </c>
      <c r="M29" s="347">
        <f t="shared" si="3"/>
        <v>1.49508</v>
      </c>
    </row>
    <row r="30" spans="1:13" ht="13.5" customHeight="1">
      <c r="A30" s="241"/>
      <c r="B30" s="418"/>
      <c r="C30" s="364"/>
      <c r="D30" s="364"/>
      <c r="E30" s="259" t="s">
        <v>17</v>
      </c>
      <c r="F30" s="364"/>
      <c r="G30" s="309"/>
      <c r="H30" s="247"/>
      <c r="I30" s="348"/>
      <c r="J30" s="347"/>
      <c r="K30" s="347"/>
      <c r="L30" s="347"/>
      <c r="M30" s="347"/>
    </row>
    <row r="31" spans="1:13" s="348" customFormat="1" ht="19.5" customHeight="1">
      <c r="A31" s="370" t="s">
        <v>638</v>
      </c>
      <c r="B31" s="451"/>
      <c r="C31" s="444">
        <f>C33+C41+C94</f>
        <v>8.637955780000002</v>
      </c>
      <c r="D31" s="444">
        <f>D33+D41+D94</f>
        <v>0</v>
      </c>
      <c r="E31" s="369" t="s">
        <v>17</v>
      </c>
      <c r="F31" s="444">
        <f>F33+F41+F94</f>
        <v>0</v>
      </c>
      <c r="G31" s="368">
        <f>G33+G41+G94</f>
        <v>8.637955780000002</v>
      </c>
      <c r="H31" s="441">
        <f>H33+H41+H94</f>
        <v>1.3391927499999996</v>
      </c>
      <c r="J31" s="347">
        <f>C31+F31</f>
        <v>8.637955780000002</v>
      </c>
      <c r="K31" s="347">
        <f>G31-J31</f>
        <v>0</v>
      </c>
      <c r="L31" s="347">
        <f>C31-D31</f>
        <v>8.637955780000002</v>
      </c>
      <c r="M31" s="347">
        <f>G31-H31</f>
        <v>7.298763030000003</v>
      </c>
    </row>
    <row r="32" spans="1:13" ht="11.25" customHeight="1">
      <c r="A32" s="241"/>
      <c r="B32" s="418"/>
      <c r="C32" s="364"/>
      <c r="D32" s="364"/>
      <c r="E32" s="259" t="s">
        <v>17</v>
      </c>
      <c r="F32" s="364"/>
      <c r="G32" s="309"/>
      <c r="H32" s="247"/>
      <c r="I32" s="348"/>
      <c r="J32" s="347"/>
      <c r="K32" s="347"/>
      <c r="L32" s="347"/>
      <c r="M32" s="347"/>
    </row>
    <row r="33" spans="1:13" s="241" customFormat="1" ht="15.75" customHeight="1">
      <c r="A33" s="280" t="s">
        <v>637</v>
      </c>
      <c r="B33" s="279"/>
      <c r="C33" s="448">
        <f>SUM(C34:C39)</f>
        <v>1.5493066</v>
      </c>
      <c r="D33" s="448">
        <f>SUM(D34:D39)</f>
        <v>0</v>
      </c>
      <c r="E33" s="374" t="s">
        <v>17</v>
      </c>
      <c r="F33" s="448">
        <f>SUM(F34:F39)</f>
        <v>0</v>
      </c>
      <c r="G33" s="373">
        <f>SUM(G34:G39)</f>
        <v>1.5493066</v>
      </c>
      <c r="H33" s="446">
        <f>SUM(H34:H39)</f>
        <v>0.16110428999999998</v>
      </c>
      <c r="I33" s="358"/>
      <c r="J33" s="455">
        <f aca="true" t="shared" si="4" ref="J33:J39">C33+F33</f>
        <v>1.5493066</v>
      </c>
      <c r="K33" s="455">
        <f aca="true" t="shared" si="5" ref="K33:K39">G33-J33</f>
        <v>0</v>
      </c>
      <c r="L33" s="455">
        <f aca="true" t="shared" si="6" ref="L33:L39">C33-D33</f>
        <v>1.5493066</v>
      </c>
      <c r="M33" s="455">
        <f aca="true" t="shared" si="7" ref="M33:M39">G33-H33</f>
        <v>1.38820231</v>
      </c>
    </row>
    <row r="34" spans="1:13" s="241" customFormat="1" ht="15.75" customHeight="1">
      <c r="A34" s="405" t="s">
        <v>636</v>
      </c>
      <c r="B34" s="279">
        <v>130</v>
      </c>
      <c r="C34" s="277">
        <v>0.281525</v>
      </c>
      <c r="D34" s="448"/>
      <c r="E34" s="447" t="s">
        <v>17</v>
      </c>
      <c r="F34" s="277"/>
      <c r="G34" s="373">
        <v>0.281525</v>
      </c>
      <c r="H34" s="446">
        <v>0.00893629</v>
      </c>
      <c r="I34" s="358"/>
      <c r="J34" s="455">
        <f t="shared" si="4"/>
        <v>0.281525</v>
      </c>
      <c r="K34" s="455">
        <f t="shared" si="5"/>
        <v>0</v>
      </c>
      <c r="L34" s="455">
        <f t="shared" si="6"/>
        <v>0.281525</v>
      </c>
      <c r="M34" s="455">
        <f t="shared" si="7"/>
        <v>0.27258871</v>
      </c>
    </row>
    <row r="35" spans="1:13" s="241" customFormat="1" ht="15.75" customHeight="1">
      <c r="A35" s="405" t="s">
        <v>635</v>
      </c>
      <c r="B35" s="279">
        <v>142</v>
      </c>
      <c r="C35" s="277">
        <v>0.374536</v>
      </c>
      <c r="D35" s="448"/>
      <c r="E35" s="447" t="s">
        <v>17</v>
      </c>
      <c r="F35" s="277"/>
      <c r="G35" s="373">
        <v>0.374536</v>
      </c>
      <c r="H35" s="446">
        <v>0.152168</v>
      </c>
      <c r="I35" s="358"/>
      <c r="J35" s="455">
        <f t="shared" si="4"/>
        <v>0.374536</v>
      </c>
      <c r="K35" s="455">
        <f t="shared" si="5"/>
        <v>0</v>
      </c>
      <c r="L35" s="455">
        <f t="shared" si="6"/>
        <v>0.374536</v>
      </c>
      <c r="M35" s="455">
        <f t="shared" si="7"/>
        <v>0.22236799999999998</v>
      </c>
    </row>
    <row r="36" spans="1:13" s="241" customFormat="1" ht="15.75" customHeight="1">
      <c r="A36" s="405" t="s">
        <v>634</v>
      </c>
      <c r="B36" s="279">
        <v>133</v>
      </c>
      <c r="C36" s="277">
        <v>0.795669</v>
      </c>
      <c r="D36" s="448"/>
      <c r="E36" s="447" t="s">
        <v>17</v>
      </c>
      <c r="F36" s="277"/>
      <c r="G36" s="373">
        <v>0.795669</v>
      </c>
      <c r="H36" s="446"/>
      <c r="I36" s="358"/>
      <c r="J36" s="455">
        <f t="shared" si="4"/>
        <v>0.795669</v>
      </c>
      <c r="K36" s="455">
        <f t="shared" si="5"/>
        <v>0</v>
      </c>
      <c r="L36" s="455">
        <f t="shared" si="6"/>
        <v>0.795669</v>
      </c>
      <c r="M36" s="455">
        <f t="shared" si="7"/>
        <v>0.795669</v>
      </c>
    </row>
    <row r="37" spans="1:13" ht="15.75" customHeight="1">
      <c r="A37" s="405" t="s">
        <v>633</v>
      </c>
      <c r="B37" s="279">
        <v>136</v>
      </c>
      <c r="C37" s="277">
        <v>0.0349361</v>
      </c>
      <c r="D37" s="448"/>
      <c r="E37" s="447" t="s">
        <v>17</v>
      </c>
      <c r="F37" s="277"/>
      <c r="G37" s="373">
        <v>0.0349361</v>
      </c>
      <c r="H37" s="446"/>
      <c r="I37" s="348"/>
      <c r="J37" s="347">
        <f t="shared" si="4"/>
        <v>0.0349361</v>
      </c>
      <c r="K37" s="347">
        <f t="shared" si="5"/>
        <v>0</v>
      </c>
      <c r="L37" s="347">
        <f t="shared" si="6"/>
        <v>0.0349361</v>
      </c>
      <c r="M37" s="347">
        <f t="shared" si="7"/>
        <v>0.0349361</v>
      </c>
    </row>
    <row r="38" spans="1:13" ht="15.75" customHeight="1">
      <c r="A38" s="405" t="s">
        <v>632</v>
      </c>
      <c r="B38" s="279">
        <v>139</v>
      </c>
      <c r="C38" s="277">
        <v>0.0626405</v>
      </c>
      <c r="D38" s="448"/>
      <c r="E38" s="447" t="s">
        <v>17</v>
      </c>
      <c r="F38" s="277"/>
      <c r="G38" s="373">
        <v>0.0626405</v>
      </c>
      <c r="H38" s="446"/>
      <c r="I38" s="348"/>
      <c r="J38" s="347">
        <f t="shared" si="4"/>
        <v>0.0626405</v>
      </c>
      <c r="K38" s="347">
        <f t="shared" si="5"/>
        <v>0</v>
      </c>
      <c r="L38" s="347">
        <f t="shared" si="6"/>
        <v>0.0626405</v>
      </c>
      <c r="M38" s="347">
        <f t="shared" si="7"/>
        <v>0.0626405</v>
      </c>
    </row>
    <row r="39" spans="1:13" ht="15.75" customHeight="1">
      <c r="A39" s="405" t="s">
        <v>631</v>
      </c>
      <c r="B39" s="279">
        <v>189</v>
      </c>
      <c r="C39" s="277"/>
      <c r="D39" s="448"/>
      <c r="E39" s="447" t="s">
        <v>17</v>
      </c>
      <c r="F39" s="277"/>
      <c r="G39" s="373"/>
      <c r="H39" s="446"/>
      <c r="I39" s="348"/>
      <c r="J39" s="347">
        <f t="shared" si="4"/>
        <v>0</v>
      </c>
      <c r="K39" s="347">
        <f t="shared" si="5"/>
        <v>0</v>
      </c>
      <c r="L39" s="347">
        <f t="shared" si="6"/>
        <v>0</v>
      </c>
      <c r="M39" s="347">
        <f t="shared" si="7"/>
        <v>0</v>
      </c>
    </row>
    <row r="40" spans="1:13" ht="11.25" customHeight="1">
      <c r="A40" s="335" t="s">
        <v>630</v>
      </c>
      <c r="B40" s="418" t="s">
        <v>256</v>
      </c>
      <c r="C40" s="364"/>
      <c r="D40" s="364"/>
      <c r="E40" s="259" t="s">
        <v>17</v>
      </c>
      <c r="F40" s="364"/>
      <c r="G40" s="309"/>
      <c r="H40" s="247"/>
      <c r="I40" s="348"/>
      <c r="J40" s="347"/>
      <c r="K40" s="347"/>
      <c r="L40" s="347"/>
      <c r="M40" s="347"/>
    </row>
    <row r="41" spans="1:13" ht="15.75" customHeight="1">
      <c r="A41" s="457" t="s">
        <v>629</v>
      </c>
      <c r="B41" s="270" t="s">
        <v>256</v>
      </c>
      <c r="C41" s="406">
        <f>SUM(C42:C92)</f>
        <v>7.084042840000002</v>
      </c>
      <c r="D41" s="406">
        <f>SUM(D42:D92)</f>
        <v>0</v>
      </c>
      <c r="E41" s="381" t="s">
        <v>17</v>
      </c>
      <c r="F41" s="406">
        <f>SUM(F42:F92)</f>
        <v>0</v>
      </c>
      <c r="G41" s="399">
        <f>SUM(G42:G92)</f>
        <v>7.084042840000002</v>
      </c>
      <c r="H41" s="456">
        <f>SUM(H42:H92)</f>
        <v>1.1780884599999997</v>
      </c>
      <c r="I41" s="348"/>
      <c r="J41" s="347">
        <f aca="true" t="shared" si="8" ref="J41:J72">C41+F41</f>
        <v>7.084042840000002</v>
      </c>
      <c r="K41" s="347">
        <f aca="true" t="shared" si="9" ref="K41:K72">G41-J41</f>
        <v>0</v>
      </c>
      <c r="L41" s="347">
        <f aca="true" t="shared" si="10" ref="L41:L72">C41-D41</f>
        <v>7.084042840000002</v>
      </c>
      <c r="M41" s="347">
        <f aca="true" t="shared" si="11" ref="M41:M72">G41-H41</f>
        <v>5.9059543800000025</v>
      </c>
    </row>
    <row r="42" spans="1:13" ht="15.75" customHeight="1">
      <c r="A42" s="405" t="s">
        <v>628</v>
      </c>
      <c r="B42" s="279">
        <v>225</v>
      </c>
      <c r="C42" s="277">
        <v>0.456872</v>
      </c>
      <c r="D42" s="448"/>
      <c r="E42" s="447" t="s">
        <v>17</v>
      </c>
      <c r="F42" s="277"/>
      <c r="G42" s="373">
        <v>0.456872</v>
      </c>
      <c r="H42" s="446">
        <v>0.117986</v>
      </c>
      <c r="I42" s="348"/>
      <c r="J42" s="347">
        <f t="shared" si="8"/>
        <v>0.456872</v>
      </c>
      <c r="K42" s="347">
        <f t="shared" si="9"/>
        <v>0</v>
      </c>
      <c r="L42" s="347">
        <f t="shared" si="10"/>
        <v>0.456872</v>
      </c>
      <c r="M42" s="347">
        <f t="shared" si="11"/>
        <v>0.338886</v>
      </c>
    </row>
    <row r="43" spans="1:13" ht="15.75" customHeight="1">
      <c r="A43" s="405" t="s">
        <v>627</v>
      </c>
      <c r="B43" s="279">
        <v>236</v>
      </c>
      <c r="C43" s="277">
        <v>0.0220318</v>
      </c>
      <c r="D43" s="448"/>
      <c r="E43" s="447" t="s">
        <v>17</v>
      </c>
      <c r="F43" s="277"/>
      <c r="G43" s="373">
        <v>0.0220318</v>
      </c>
      <c r="H43" s="446">
        <v>0.0220318</v>
      </c>
      <c r="I43" s="348"/>
      <c r="J43" s="347">
        <f t="shared" si="8"/>
        <v>0.0220318</v>
      </c>
      <c r="K43" s="347">
        <f t="shared" si="9"/>
        <v>0</v>
      </c>
      <c r="L43" s="347">
        <f t="shared" si="10"/>
        <v>0.0220318</v>
      </c>
      <c r="M43" s="347">
        <f t="shared" si="11"/>
        <v>0</v>
      </c>
    </row>
    <row r="44" spans="1:13" ht="15.75" customHeight="1">
      <c r="A44" s="405" t="s">
        <v>626</v>
      </c>
      <c r="B44" s="279">
        <v>227</v>
      </c>
      <c r="C44" s="277"/>
      <c r="D44" s="448"/>
      <c r="E44" s="447" t="s">
        <v>17</v>
      </c>
      <c r="F44" s="277"/>
      <c r="G44" s="373"/>
      <c r="H44" s="446"/>
      <c r="I44" s="348"/>
      <c r="J44" s="347">
        <f t="shared" si="8"/>
        <v>0</v>
      </c>
      <c r="K44" s="347">
        <f t="shared" si="9"/>
        <v>0</v>
      </c>
      <c r="L44" s="347">
        <f t="shared" si="10"/>
        <v>0</v>
      </c>
      <c r="M44" s="347">
        <f t="shared" si="11"/>
        <v>0</v>
      </c>
    </row>
    <row r="45" spans="1:13" ht="15.75" customHeight="1">
      <c r="A45" s="405" t="s">
        <v>625</v>
      </c>
      <c r="B45" s="279">
        <v>287</v>
      </c>
      <c r="C45" s="277"/>
      <c r="D45" s="448"/>
      <c r="E45" s="447" t="s">
        <v>17</v>
      </c>
      <c r="F45" s="277"/>
      <c r="G45" s="373"/>
      <c r="H45" s="446"/>
      <c r="I45" s="348"/>
      <c r="J45" s="347">
        <f t="shared" si="8"/>
        <v>0</v>
      </c>
      <c r="K45" s="347">
        <f t="shared" si="9"/>
        <v>0</v>
      </c>
      <c r="L45" s="347">
        <f t="shared" si="10"/>
        <v>0</v>
      </c>
      <c r="M45" s="347">
        <f t="shared" si="11"/>
        <v>0</v>
      </c>
    </row>
    <row r="46" spans="1:13" ht="15.75" customHeight="1">
      <c r="A46" s="405" t="s">
        <v>624</v>
      </c>
      <c r="B46" s="279">
        <v>228</v>
      </c>
      <c r="C46" s="277"/>
      <c r="D46" s="448"/>
      <c r="E46" s="447" t="s">
        <v>17</v>
      </c>
      <c r="F46" s="277"/>
      <c r="G46" s="373"/>
      <c r="H46" s="446"/>
      <c r="I46" s="348"/>
      <c r="J46" s="347">
        <f t="shared" si="8"/>
        <v>0</v>
      </c>
      <c r="K46" s="347">
        <f t="shared" si="9"/>
        <v>0</v>
      </c>
      <c r="L46" s="347">
        <f t="shared" si="10"/>
        <v>0</v>
      </c>
      <c r="M46" s="347">
        <f t="shared" si="11"/>
        <v>0</v>
      </c>
    </row>
    <row r="47" spans="1:13" ht="15.75" customHeight="1">
      <c r="A47" s="405" t="s">
        <v>623</v>
      </c>
      <c r="B47" s="279">
        <v>229</v>
      </c>
      <c r="C47" s="277">
        <v>0.0426133</v>
      </c>
      <c r="D47" s="448"/>
      <c r="E47" s="447" t="s">
        <v>17</v>
      </c>
      <c r="F47" s="277"/>
      <c r="G47" s="373">
        <v>0.0426133</v>
      </c>
      <c r="H47" s="446"/>
      <c r="I47" s="348"/>
      <c r="J47" s="347">
        <f t="shared" si="8"/>
        <v>0.0426133</v>
      </c>
      <c r="K47" s="347">
        <f t="shared" si="9"/>
        <v>0</v>
      </c>
      <c r="L47" s="347">
        <f t="shared" si="10"/>
        <v>0.0426133</v>
      </c>
      <c r="M47" s="347">
        <f t="shared" si="11"/>
        <v>0.0426133</v>
      </c>
    </row>
    <row r="48" spans="1:13" ht="15.75" customHeight="1">
      <c r="A48" s="405" t="s">
        <v>622</v>
      </c>
      <c r="B48" s="279">
        <v>230</v>
      </c>
      <c r="C48" s="277">
        <v>0.00799471</v>
      </c>
      <c r="D48" s="448"/>
      <c r="E48" s="447" t="s">
        <v>17</v>
      </c>
      <c r="F48" s="277"/>
      <c r="G48" s="373">
        <v>0.00799471</v>
      </c>
      <c r="H48" s="446">
        <v>0.00287656</v>
      </c>
      <c r="I48" s="348"/>
      <c r="J48" s="347">
        <f t="shared" si="8"/>
        <v>0.00799471</v>
      </c>
      <c r="K48" s="347">
        <f t="shared" si="9"/>
        <v>0</v>
      </c>
      <c r="L48" s="347">
        <f t="shared" si="10"/>
        <v>0.00799471</v>
      </c>
      <c r="M48" s="347">
        <f t="shared" si="11"/>
        <v>0.00511815</v>
      </c>
    </row>
    <row r="49" spans="1:13" ht="15.75" customHeight="1">
      <c r="A49" s="405" t="s">
        <v>621</v>
      </c>
      <c r="B49" s="279">
        <v>231</v>
      </c>
      <c r="C49" s="277"/>
      <c r="D49" s="448"/>
      <c r="E49" s="447" t="s">
        <v>17</v>
      </c>
      <c r="F49" s="277"/>
      <c r="G49" s="373"/>
      <c r="H49" s="446"/>
      <c r="I49" s="348"/>
      <c r="J49" s="347">
        <f t="shared" si="8"/>
        <v>0</v>
      </c>
      <c r="K49" s="347">
        <f t="shared" si="9"/>
        <v>0</v>
      </c>
      <c r="L49" s="347">
        <f t="shared" si="10"/>
        <v>0</v>
      </c>
      <c r="M49" s="347">
        <f t="shared" si="11"/>
        <v>0</v>
      </c>
    </row>
    <row r="50" spans="1:13" ht="15.75" customHeight="1">
      <c r="A50" s="405" t="s">
        <v>620</v>
      </c>
      <c r="B50" s="279">
        <v>232</v>
      </c>
      <c r="C50" s="277"/>
      <c r="D50" s="448"/>
      <c r="E50" s="447" t="s">
        <v>17</v>
      </c>
      <c r="F50" s="277"/>
      <c r="G50" s="373"/>
      <c r="H50" s="446"/>
      <c r="I50" s="348"/>
      <c r="J50" s="347">
        <f t="shared" si="8"/>
        <v>0</v>
      </c>
      <c r="K50" s="347">
        <f t="shared" si="9"/>
        <v>0</v>
      </c>
      <c r="L50" s="347">
        <f t="shared" si="10"/>
        <v>0</v>
      </c>
      <c r="M50" s="347">
        <f t="shared" si="11"/>
        <v>0</v>
      </c>
    </row>
    <row r="51" spans="1:13" ht="15.75" customHeight="1">
      <c r="A51" s="405" t="s">
        <v>619</v>
      </c>
      <c r="B51" s="279">
        <v>233</v>
      </c>
      <c r="C51" s="277"/>
      <c r="D51" s="448"/>
      <c r="E51" s="447" t="s">
        <v>17</v>
      </c>
      <c r="F51" s="277"/>
      <c r="G51" s="373"/>
      <c r="H51" s="446"/>
      <c r="I51" s="348"/>
      <c r="J51" s="347">
        <f t="shared" si="8"/>
        <v>0</v>
      </c>
      <c r="K51" s="347">
        <f t="shared" si="9"/>
        <v>0</v>
      </c>
      <c r="L51" s="347">
        <f t="shared" si="10"/>
        <v>0</v>
      </c>
      <c r="M51" s="347">
        <f t="shared" si="11"/>
        <v>0</v>
      </c>
    </row>
    <row r="52" spans="1:13" ht="15.75" customHeight="1">
      <c r="A52" s="405" t="s">
        <v>618</v>
      </c>
      <c r="B52" s="279">
        <v>235</v>
      </c>
      <c r="C52" s="277">
        <v>0.344139</v>
      </c>
      <c r="D52" s="448"/>
      <c r="E52" s="447" t="s">
        <v>17</v>
      </c>
      <c r="F52" s="277"/>
      <c r="G52" s="373">
        <v>0.344139</v>
      </c>
      <c r="H52" s="446"/>
      <c r="I52" s="348"/>
      <c r="J52" s="347">
        <f t="shared" si="8"/>
        <v>0.344139</v>
      </c>
      <c r="K52" s="347">
        <f t="shared" si="9"/>
        <v>0</v>
      </c>
      <c r="L52" s="347">
        <f t="shared" si="10"/>
        <v>0.344139</v>
      </c>
      <c r="M52" s="347">
        <f t="shared" si="11"/>
        <v>0.344139</v>
      </c>
    </row>
    <row r="53" spans="1:13" ht="15.75" customHeight="1">
      <c r="A53" s="405" t="s">
        <v>617</v>
      </c>
      <c r="B53" s="279">
        <v>234</v>
      </c>
      <c r="C53" s="277">
        <v>0.0370497</v>
      </c>
      <c r="D53" s="448"/>
      <c r="E53" s="447" t="s">
        <v>17</v>
      </c>
      <c r="F53" s="277"/>
      <c r="G53" s="373">
        <v>0.0370497</v>
      </c>
      <c r="H53" s="446"/>
      <c r="I53" s="348"/>
      <c r="J53" s="347">
        <f t="shared" si="8"/>
        <v>0.0370497</v>
      </c>
      <c r="K53" s="347">
        <f t="shared" si="9"/>
        <v>0</v>
      </c>
      <c r="L53" s="347">
        <f t="shared" si="10"/>
        <v>0.0370497</v>
      </c>
      <c r="M53" s="347">
        <f t="shared" si="11"/>
        <v>0.0370497</v>
      </c>
    </row>
    <row r="54" spans="1:13" ht="15.75" customHeight="1">
      <c r="A54" s="405" t="s">
        <v>616</v>
      </c>
      <c r="B54" s="279">
        <v>247</v>
      </c>
      <c r="C54" s="277">
        <v>0.0123499</v>
      </c>
      <c r="D54" s="448"/>
      <c r="E54" s="447" t="s">
        <v>17</v>
      </c>
      <c r="F54" s="277"/>
      <c r="G54" s="373">
        <v>0.0123499</v>
      </c>
      <c r="H54" s="446"/>
      <c r="I54" s="348"/>
      <c r="J54" s="347">
        <f t="shared" si="8"/>
        <v>0.0123499</v>
      </c>
      <c r="K54" s="347">
        <f t="shared" si="9"/>
        <v>0</v>
      </c>
      <c r="L54" s="347">
        <f t="shared" si="10"/>
        <v>0.0123499</v>
      </c>
      <c r="M54" s="347">
        <f t="shared" si="11"/>
        <v>0.0123499</v>
      </c>
    </row>
    <row r="55" spans="1:13" ht="15.75" customHeight="1">
      <c r="A55" s="405" t="s">
        <v>615</v>
      </c>
      <c r="B55" s="279">
        <v>274</v>
      </c>
      <c r="C55" s="277"/>
      <c r="D55" s="448"/>
      <c r="E55" s="447" t="s">
        <v>17</v>
      </c>
      <c r="F55" s="277"/>
      <c r="G55" s="373"/>
      <c r="H55" s="446"/>
      <c r="I55" s="348"/>
      <c r="J55" s="347">
        <f t="shared" si="8"/>
        <v>0</v>
      </c>
      <c r="K55" s="347">
        <f t="shared" si="9"/>
        <v>0</v>
      </c>
      <c r="L55" s="347">
        <f t="shared" si="10"/>
        <v>0</v>
      </c>
      <c r="M55" s="347">
        <f t="shared" si="11"/>
        <v>0</v>
      </c>
    </row>
    <row r="56" spans="1:13" ht="15.75" customHeight="1">
      <c r="A56" s="405" t="s">
        <v>614</v>
      </c>
      <c r="B56" s="279">
        <v>245</v>
      </c>
      <c r="C56" s="277"/>
      <c r="D56" s="448"/>
      <c r="E56" s="447" t="s">
        <v>17</v>
      </c>
      <c r="F56" s="277"/>
      <c r="G56" s="373"/>
      <c r="H56" s="446"/>
      <c r="I56" s="348"/>
      <c r="J56" s="347">
        <f t="shared" si="8"/>
        <v>0</v>
      </c>
      <c r="K56" s="347">
        <f t="shared" si="9"/>
        <v>0</v>
      </c>
      <c r="L56" s="347">
        <f t="shared" si="10"/>
        <v>0</v>
      </c>
      <c r="M56" s="347">
        <f t="shared" si="11"/>
        <v>0</v>
      </c>
    </row>
    <row r="57" spans="1:13" ht="15.75" customHeight="1">
      <c r="A57" s="405" t="s">
        <v>613</v>
      </c>
      <c r="B57" s="279">
        <v>271</v>
      </c>
      <c r="C57" s="277">
        <v>0.0123499</v>
      </c>
      <c r="D57" s="448"/>
      <c r="E57" s="447" t="s">
        <v>17</v>
      </c>
      <c r="F57" s="277"/>
      <c r="G57" s="373">
        <v>0.0123499</v>
      </c>
      <c r="H57" s="446"/>
      <c r="I57" s="348"/>
      <c r="J57" s="347">
        <f t="shared" si="8"/>
        <v>0.0123499</v>
      </c>
      <c r="K57" s="347">
        <f t="shared" si="9"/>
        <v>0</v>
      </c>
      <c r="L57" s="347">
        <f t="shared" si="10"/>
        <v>0.0123499</v>
      </c>
      <c r="M57" s="347">
        <f t="shared" si="11"/>
        <v>0.0123499</v>
      </c>
    </row>
    <row r="58" spans="1:13" ht="15.75" customHeight="1">
      <c r="A58" s="405" t="s">
        <v>612</v>
      </c>
      <c r="B58" s="279">
        <v>238</v>
      </c>
      <c r="C58" s="277">
        <v>3.10413</v>
      </c>
      <c r="D58" s="448"/>
      <c r="E58" s="447" t="s">
        <v>17</v>
      </c>
      <c r="F58" s="277"/>
      <c r="G58" s="373">
        <v>3.10413</v>
      </c>
      <c r="H58" s="446">
        <v>0.23585</v>
      </c>
      <c r="I58" s="348"/>
      <c r="J58" s="347">
        <f t="shared" si="8"/>
        <v>3.10413</v>
      </c>
      <c r="K58" s="347">
        <f t="shared" si="9"/>
        <v>0</v>
      </c>
      <c r="L58" s="347">
        <f t="shared" si="10"/>
        <v>3.10413</v>
      </c>
      <c r="M58" s="347">
        <f t="shared" si="11"/>
        <v>2.86828</v>
      </c>
    </row>
    <row r="59" spans="1:13" ht="15.75" customHeight="1">
      <c r="A59" s="405" t="s">
        <v>611</v>
      </c>
      <c r="B59" s="279">
        <v>239</v>
      </c>
      <c r="C59" s="277">
        <v>0.00588588</v>
      </c>
      <c r="D59" s="448"/>
      <c r="E59" s="447" t="s">
        <v>17</v>
      </c>
      <c r="F59" s="277"/>
      <c r="G59" s="373">
        <v>0.00588588</v>
      </c>
      <c r="H59" s="446"/>
      <c r="I59" s="348"/>
      <c r="J59" s="347">
        <f t="shared" si="8"/>
        <v>0.00588588</v>
      </c>
      <c r="K59" s="347">
        <f t="shared" si="9"/>
        <v>0</v>
      </c>
      <c r="L59" s="347">
        <f t="shared" si="10"/>
        <v>0.00588588</v>
      </c>
      <c r="M59" s="347">
        <f t="shared" si="11"/>
        <v>0.00588588</v>
      </c>
    </row>
    <row r="60" spans="1:13" ht="15.75" customHeight="1">
      <c r="A60" s="405" t="s">
        <v>610</v>
      </c>
      <c r="B60" s="279">
        <v>240</v>
      </c>
      <c r="C60" s="277">
        <v>0.0123499</v>
      </c>
      <c r="D60" s="448"/>
      <c r="E60" s="447" t="s">
        <v>17</v>
      </c>
      <c r="F60" s="277"/>
      <c r="G60" s="373">
        <v>0.0123499</v>
      </c>
      <c r="H60" s="446"/>
      <c r="I60" s="348"/>
      <c r="J60" s="347">
        <f t="shared" si="8"/>
        <v>0.0123499</v>
      </c>
      <c r="K60" s="347">
        <f t="shared" si="9"/>
        <v>0</v>
      </c>
      <c r="L60" s="347">
        <f t="shared" si="10"/>
        <v>0.0123499</v>
      </c>
      <c r="M60" s="347">
        <f t="shared" si="11"/>
        <v>0.0123499</v>
      </c>
    </row>
    <row r="61" spans="1:13" ht="15.75" customHeight="1">
      <c r="A61" s="405" t="s">
        <v>609</v>
      </c>
      <c r="B61" s="279">
        <v>241</v>
      </c>
      <c r="C61" s="277">
        <v>0.147668</v>
      </c>
      <c r="D61" s="448"/>
      <c r="E61" s="447" t="s">
        <v>17</v>
      </c>
      <c r="F61" s="277"/>
      <c r="G61" s="373">
        <v>0.147668</v>
      </c>
      <c r="H61" s="446">
        <v>0.114846</v>
      </c>
      <c r="I61" s="348"/>
      <c r="J61" s="347">
        <f t="shared" si="8"/>
        <v>0.147668</v>
      </c>
      <c r="K61" s="347">
        <f t="shared" si="9"/>
        <v>0</v>
      </c>
      <c r="L61" s="347">
        <f t="shared" si="10"/>
        <v>0.147668</v>
      </c>
      <c r="M61" s="347">
        <f t="shared" si="11"/>
        <v>0.03282199999999999</v>
      </c>
    </row>
    <row r="62" spans="1:13" ht="15.75" customHeight="1">
      <c r="A62" s="405" t="s">
        <v>608</v>
      </c>
      <c r="B62" s="279">
        <v>243</v>
      </c>
      <c r="C62" s="277">
        <v>0.172873</v>
      </c>
      <c r="D62" s="448"/>
      <c r="E62" s="447" t="s">
        <v>17</v>
      </c>
      <c r="F62" s="277"/>
      <c r="G62" s="373">
        <v>0.172873</v>
      </c>
      <c r="H62" s="446">
        <v>0.013119</v>
      </c>
      <c r="I62" s="348"/>
      <c r="J62" s="347">
        <f t="shared" si="8"/>
        <v>0.172873</v>
      </c>
      <c r="K62" s="347">
        <f t="shared" si="9"/>
        <v>0</v>
      </c>
      <c r="L62" s="347">
        <f t="shared" si="10"/>
        <v>0.172873</v>
      </c>
      <c r="M62" s="347">
        <f t="shared" si="11"/>
        <v>0.159754</v>
      </c>
    </row>
    <row r="63" spans="1:13" ht="15.75" customHeight="1">
      <c r="A63" s="405" t="s">
        <v>607</v>
      </c>
      <c r="B63" s="279">
        <v>244</v>
      </c>
      <c r="C63" s="277"/>
      <c r="D63" s="448"/>
      <c r="E63" s="447" t="s">
        <v>17</v>
      </c>
      <c r="F63" s="277"/>
      <c r="G63" s="373"/>
      <c r="H63" s="446"/>
      <c r="I63" s="348"/>
      <c r="J63" s="347">
        <f t="shared" si="8"/>
        <v>0</v>
      </c>
      <c r="K63" s="347">
        <f t="shared" si="9"/>
        <v>0</v>
      </c>
      <c r="L63" s="347">
        <f t="shared" si="10"/>
        <v>0</v>
      </c>
      <c r="M63" s="347">
        <f t="shared" si="11"/>
        <v>0</v>
      </c>
    </row>
    <row r="64" spans="1:13" ht="15.75" customHeight="1">
      <c r="A64" s="405" t="s">
        <v>606</v>
      </c>
      <c r="B64" s="279">
        <v>248</v>
      </c>
      <c r="C64" s="277">
        <v>0.250649</v>
      </c>
      <c r="D64" s="448"/>
      <c r="E64" s="447" t="s">
        <v>17</v>
      </c>
      <c r="F64" s="277"/>
      <c r="G64" s="373">
        <v>0.250649</v>
      </c>
      <c r="H64" s="446">
        <v>0.128581</v>
      </c>
      <c r="I64" s="348"/>
      <c r="J64" s="347">
        <f t="shared" si="8"/>
        <v>0.250649</v>
      </c>
      <c r="K64" s="347">
        <f t="shared" si="9"/>
        <v>0</v>
      </c>
      <c r="L64" s="347">
        <f t="shared" si="10"/>
        <v>0.250649</v>
      </c>
      <c r="M64" s="347">
        <f t="shared" si="11"/>
        <v>0.12206800000000001</v>
      </c>
    </row>
    <row r="65" spans="1:13" ht="15.75" customHeight="1">
      <c r="A65" s="405" t="s">
        <v>605</v>
      </c>
      <c r="B65" s="279">
        <v>249</v>
      </c>
      <c r="C65" s="277"/>
      <c r="D65" s="448"/>
      <c r="E65" s="447" t="s">
        <v>17</v>
      </c>
      <c r="F65" s="277"/>
      <c r="G65" s="373"/>
      <c r="H65" s="446"/>
      <c r="I65" s="348"/>
      <c r="J65" s="347">
        <f t="shared" si="8"/>
        <v>0</v>
      </c>
      <c r="K65" s="347">
        <f t="shared" si="9"/>
        <v>0</v>
      </c>
      <c r="L65" s="347">
        <f t="shared" si="10"/>
        <v>0</v>
      </c>
      <c r="M65" s="347">
        <f t="shared" si="11"/>
        <v>0</v>
      </c>
    </row>
    <row r="66" spans="1:13" ht="15.75" customHeight="1">
      <c r="A66" s="405" t="s">
        <v>604</v>
      </c>
      <c r="B66" s="279">
        <v>251</v>
      </c>
      <c r="C66" s="277">
        <v>0.140493</v>
      </c>
      <c r="D66" s="448"/>
      <c r="E66" s="447" t="s">
        <v>17</v>
      </c>
      <c r="F66" s="277"/>
      <c r="G66" s="373">
        <v>0.140493</v>
      </c>
      <c r="H66" s="446">
        <v>0.140493</v>
      </c>
      <c r="I66" s="348"/>
      <c r="J66" s="347">
        <f t="shared" si="8"/>
        <v>0.140493</v>
      </c>
      <c r="K66" s="347">
        <f t="shared" si="9"/>
        <v>0</v>
      </c>
      <c r="L66" s="347">
        <f t="shared" si="10"/>
        <v>0.140493</v>
      </c>
      <c r="M66" s="347">
        <f t="shared" si="11"/>
        <v>0</v>
      </c>
    </row>
    <row r="67" spans="1:13" ht="15.75" customHeight="1">
      <c r="A67" s="405" t="s">
        <v>603</v>
      </c>
      <c r="B67" s="279">
        <v>252</v>
      </c>
      <c r="C67" s="277"/>
      <c r="D67" s="448"/>
      <c r="E67" s="447" t="s">
        <v>17</v>
      </c>
      <c r="F67" s="277"/>
      <c r="G67" s="373"/>
      <c r="H67" s="446"/>
      <c r="I67" s="348"/>
      <c r="J67" s="347">
        <f t="shared" si="8"/>
        <v>0</v>
      </c>
      <c r="K67" s="347">
        <f t="shared" si="9"/>
        <v>0</v>
      </c>
      <c r="L67" s="347">
        <f t="shared" si="10"/>
        <v>0</v>
      </c>
      <c r="M67" s="347">
        <f t="shared" si="11"/>
        <v>0</v>
      </c>
    </row>
    <row r="68" spans="1:13" ht="15.75" customHeight="1">
      <c r="A68" s="405" t="s">
        <v>602</v>
      </c>
      <c r="B68" s="279">
        <v>253</v>
      </c>
      <c r="C68" s="277"/>
      <c r="D68" s="448"/>
      <c r="E68" s="447" t="s">
        <v>17</v>
      </c>
      <c r="F68" s="277"/>
      <c r="G68" s="373"/>
      <c r="H68" s="446"/>
      <c r="I68" s="348"/>
      <c r="J68" s="347">
        <f t="shared" si="8"/>
        <v>0</v>
      </c>
      <c r="K68" s="347">
        <f t="shared" si="9"/>
        <v>0</v>
      </c>
      <c r="L68" s="347">
        <f t="shared" si="10"/>
        <v>0</v>
      </c>
      <c r="M68" s="347">
        <f t="shared" si="11"/>
        <v>0</v>
      </c>
    </row>
    <row r="69" spans="1:13" ht="15.75" customHeight="1">
      <c r="A69" s="405" t="s">
        <v>601</v>
      </c>
      <c r="B69" s="279">
        <v>255</v>
      </c>
      <c r="C69" s="277">
        <v>0.432214</v>
      </c>
      <c r="D69" s="448"/>
      <c r="E69" s="447" t="s">
        <v>17</v>
      </c>
      <c r="F69" s="277"/>
      <c r="G69" s="373">
        <v>0.432214</v>
      </c>
      <c r="H69" s="446">
        <v>0.0104116</v>
      </c>
      <c r="I69" s="348"/>
      <c r="J69" s="347">
        <f t="shared" si="8"/>
        <v>0.432214</v>
      </c>
      <c r="K69" s="347">
        <f t="shared" si="9"/>
        <v>0</v>
      </c>
      <c r="L69" s="347">
        <f t="shared" si="10"/>
        <v>0.432214</v>
      </c>
      <c r="M69" s="347">
        <f t="shared" si="11"/>
        <v>0.42180239999999997</v>
      </c>
    </row>
    <row r="70" spans="1:13" ht="15.75" customHeight="1">
      <c r="A70" s="405" t="s">
        <v>600</v>
      </c>
      <c r="B70" s="279">
        <v>256</v>
      </c>
      <c r="C70" s="277">
        <v>0.010067</v>
      </c>
      <c r="D70" s="448"/>
      <c r="E70" s="447" t="s">
        <v>17</v>
      </c>
      <c r="F70" s="277"/>
      <c r="G70" s="373">
        <v>0.010067</v>
      </c>
      <c r="H70" s="446">
        <v>0.010067</v>
      </c>
      <c r="I70" s="348"/>
      <c r="J70" s="347">
        <f t="shared" si="8"/>
        <v>0.010067</v>
      </c>
      <c r="K70" s="347">
        <f t="shared" si="9"/>
        <v>0</v>
      </c>
      <c r="L70" s="347">
        <f t="shared" si="10"/>
        <v>0.010067</v>
      </c>
      <c r="M70" s="347">
        <f t="shared" si="11"/>
        <v>0</v>
      </c>
    </row>
    <row r="71" spans="1:13" ht="15.75" customHeight="1">
      <c r="A71" s="405" t="s">
        <v>599</v>
      </c>
      <c r="B71" s="279">
        <v>257</v>
      </c>
      <c r="C71" s="277"/>
      <c r="D71" s="448"/>
      <c r="E71" s="447" t="s">
        <v>17</v>
      </c>
      <c r="F71" s="277"/>
      <c r="G71" s="373"/>
      <c r="H71" s="446"/>
      <c r="I71" s="348"/>
      <c r="J71" s="347">
        <f t="shared" si="8"/>
        <v>0</v>
      </c>
      <c r="K71" s="347">
        <f t="shared" si="9"/>
        <v>0</v>
      </c>
      <c r="L71" s="347">
        <f t="shared" si="10"/>
        <v>0</v>
      </c>
      <c r="M71" s="347">
        <f t="shared" si="11"/>
        <v>0</v>
      </c>
    </row>
    <row r="72" spans="1:13" ht="15.75" customHeight="1">
      <c r="A72" s="405" t="s">
        <v>598</v>
      </c>
      <c r="B72" s="279">
        <v>259</v>
      </c>
      <c r="C72" s="277">
        <v>0.00511815</v>
      </c>
      <c r="D72" s="448"/>
      <c r="E72" s="447" t="s">
        <v>17</v>
      </c>
      <c r="F72" s="277"/>
      <c r="G72" s="373">
        <v>0.00511815</v>
      </c>
      <c r="H72" s="446"/>
      <c r="I72" s="348"/>
      <c r="J72" s="347">
        <f t="shared" si="8"/>
        <v>0.00511815</v>
      </c>
      <c r="K72" s="347">
        <f t="shared" si="9"/>
        <v>0</v>
      </c>
      <c r="L72" s="347">
        <f t="shared" si="10"/>
        <v>0.00511815</v>
      </c>
      <c r="M72" s="347">
        <f t="shared" si="11"/>
        <v>0.00511815</v>
      </c>
    </row>
    <row r="73" spans="1:13" ht="15.75" customHeight="1">
      <c r="A73" s="405" t="s">
        <v>597</v>
      </c>
      <c r="B73" s="279">
        <v>275</v>
      </c>
      <c r="C73" s="277">
        <v>0.130424</v>
      </c>
      <c r="D73" s="448"/>
      <c r="E73" s="447" t="s">
        <v>17</v>
      </c>
      <c r="F73" s="277"/>
      <c r="G73" s="373">
        <v>0.130424</v>
      </c>
      <c r="H73" s="446">
        <v>0.11251</v>
      </c>
      <c r="I73" s="348"/>
      <c r="J73" s="347">
        <f aca="true" t="shared" si="12" ref="J73:J92">C73+F73</f>
        <v>0.130424</v>
      </c>
      <c r="K73" s="347">
        <f aca="true" t="shared" si="13" ref="K73:K92">G73-J73</f>
        <v>0</v>
      </c>
      <c r="L73" s="347">
        <f aca="true" t="shared" si="14" ref="L73:L92">C73-D73</f>
        <v>0.130424</v>
      </c>
      <c r="M73" s="347">
        <f aca="true" t="shared" si="15" ref="M73:M92">G73-H73</f>
        <v>0.017914000000000013</v>
      </c>
    </row>
    <row r="74" spans="1:13" ht="15.75" customHeight="1">
      <c r="A74" s="405" t="s">
        <v>596</v>
      </c>
      <c r="B74" s="279">
        <v>260</v>
      </c>
      <c r="C74" s="277">
        <v>0.0188247</v>
      </c>
      <c r="D74" s="448"/>
      <c r="E74" s="447" t="s">
        <v>17</v>
      </c>
      <c r="F74" s="277"/>
      <c r="G74" s="373">
        <v>0.0188247</v>
      </c>
      <c r="H74" s="446"/>
      <c r="I74" s="348"/>
      <c r="J74" s="347">
        <f t="shared" si="12"/>
        <v>0.0188247</v>
      </c>
      <c r="K74" s="347">
        <f t="shared" si="13"/>
        <v>0</v>
      </c>
      <c r="L74" s="347">
        <f t="shared" si="14"/>
        <v>0.0188247</v>
      </c>
      <c r="M74" s="347">
        <f t="shared" si="15"/>
        <v>0.0188247</v>
      </c>
    </row>
    <row r="75" spans="1:13" ht="15.75" customHeight="1">
      <c r="A75" s="405" t="s">
        <v>595</v>
      </c>
      <c r="B75" s="279">
        <v>261</v>
      </c>
      <c r="C75" s="277">
        <v>0.35967</v>
      </c>
      <c r="D75" s="448"/>
      <c r="E75" s="447" t="s">
        <v>17</v>
      </c>
      <c r="F75" s="277"/>
      <c r="G75" s="373">
        <v>0.35967</v>
      </c>
      <c r="H75" s="446">
        <v>0.0610752</v>
      </c>
      <c r="I75" s="348"/>
      <c r="J75" s="347">
        <f t="shared" si="12"/>
        <v>0.35967</v>
      </c>
      <c r="K75" s="347">
        <f t="shared" si="13"/>
        <v>0</v>
      </c>
      <c r="L75" s="347">
        <f t="shared" si="14"/>
        <v>0.35967</v>
      </c>
      <c r="M75" s="347">
        <f t="shared" si="15"/>
        <v>0.2985948</v>
      </c>
    </row>
    <row r="76" spans="1:13" ht="15.75" customHeight="1">
      <c r="A76" s="405" t="s">
        <v>594</v>
      </c>
      <c r="B76" s="279">
        <v>266</v>
      </c>
      <c r="C76" s="277">
        <v>0.0362693</v>
      </c>
      <c r="D76" s="448"/>
      <c r="E76" s="447" t="s">
        <v>17</v>
      </c>
      <c r="F76" s="277"/>
      <c r="G76" s="373">
        <v>0.0362693</v>
      </c>
      <c r="H76" s="446">
        <v>0.0362693</v>
      </c>
      <c r="I76" s="348"/>
      <c r="J76" s="347">
        <f t="shared" si="12"/>
        <v>0.0362693</v>
      </c>
      <c r="K76" s="347">
        <f t="shared" si="13"/>
        <v>0</v>
      </c>
      <c r="L76" s="347">
        <f t="shared" si="14"/>
        <v>0.0362693</v>
      </c>
      <c r="M76" s="347">
        <f t="shared" si="15"/>
        <v>0</v>
      </c>
    </row>
    <row r="77" spans="1:13" ht="15.75" customHeight="1">
      <c r="A77" s="449" t="s">
        <v>593</v>
      </c>
      <c r="B77" s="279">
        <v>276</v>
      </c>
      <c r="C77" s="277"/>
      <c r="D77" s="448"/>
      <c r="E77" s="447" t="s">
        <v>17</v>
      </c>
      <c r="F77" s="277"/>
      <c r="G77" s="373"/>
      <c r="H77" s="446"/>
      <c r="I77" s="348"/>
      <c r="J77" s="347">
        <f t="shared" si="12"/>
        <v>0</v>
      </c>
      <c r="K77" s="347">
        <f t="shared" si="13"/>
        <v>0</v>
      </c>
      <c r="L77" s="347">
        <f t="shared" si="14"/>
        <v>0</v>
      </c>
      <c r="M77" s="347">
        <f t="shared" si="15"/>
        <v>0</v>
      </c>
    </row>
    <row r="78" spans="1:13" ht="15.75" customHeight="1">
      <c r="A78" s="405" t="s">
        <v>592</v>
      </c>
      <c r="B78" s="279">
        <v>268</v>
      </c>
      <c r="C78" s="277"/>
      <c r="D78" s="448"/>
      <c r="E78" s="447" t="s">
        <v>17</v>
      </c>
      <c r="F78" s="277"/>
      <c r="G78" s="373"/>
      <c r="H78" s="446"/>
      <c r="I78" s="348"/>
      <c r="J78" s="347">
        <f t="shared" si="12"/>
        <v>0</v>
      </c>
      <c r="K78" s="347">
        <f t="shared" si="13"/>
        <v>0</v>
      </c>
      <c r="L78" s="347">
        <f t="shared" si="14"/>
        <v>0</v>
      </c>
      <c r="M78" s="347">
        <f t="shared" si="15"/>
        <v>0</v>
      </c>
    </row>
    <row r="79" spans="1:13" ht="15.75" customHeight="1">
      <c r="A79" s="405" t="s">
        <v>591</v>
      </c>
      <c r="B79" s="279">
        <v>269</v>
      </c>
      <c r="C79" s="277">
        <v>0.0123499</v>
      </c>
      <c r="D79" s="448"/>
      <c r="E79" s="447" t="s">
        <v>17</v>
      </c>
      <c r="F79" s="277"/>
      <c r="G79" s="373">
        <v>0.0123499</v>
      </c>
      <c r="H79" s="446"/>
      <c r="I79" s="348"/>
      <c r="J79" s="347">
        <f t="shared" si="12"/>
        <v>0.0123499</v>
      </c>
      <c r="K79" s="347">
        <f t="shared" si="13"/>
        <v>0</v>
      </c>
      <c r="L79" s="347">
        <f t="shared" si="14"/>
        <v>0.0123499</v>
      </c>
      <c r="M79" s="347">
        <f t="shared" si="15"/>
        <v>0.0123499</v>
      </c>
    </row>
    <row r="80" spans="1:13" ht="15.75" customHeight="1">
      <c r="A80" s="405" t="s">
        <v>590</v>
      </c>
      <c r="B80" s="279">
        <v>270</v>
      </c>
      <c r="C80" s="277"/>
      <c r="D80" s="448"/>
      <c r="E80" s="447" t="s">
        <v>17</v>
      </c>
      <c r="F80" s="277"/>
      <c r="G80" s="373"/>
      <c r="H80" s="446"/>
      <c r="I80" s="348"/>
      <c r="J80" s="347">
        <f t="shared" si="12"/>
        <v>0</v>
      </c>
      <c r="K80" s="347">
        <f t="shared" si="13"/>
        <v>0</v>
      </c>
      <c r="L80" s="347">
        <f t="shared" si="14"/>
        <v>0</v>
      </c>
      <c r="M80" s="347">
        <f t="shared" si="15"/>
        <v>0</v>
      </c>
    </row>
    <row r="81" spans="1:13" ht="15.75" customHeight="1">
      <c r="A81" s="405" t="s">
        <v>589</v>
      </c>
      <c r="B81" s="279">
        <v>272</v>
      </c>
      <c r="C81" s="277"/>
      <c r="D81" s="448"/>
      <c r="E81" s="447" t="s">
        <v>17</v>
      </c>
      <c r="F81" s="277"/>
      <c r="G81" s="373"/>
      <c r="H81" s="446"/>
      <c r="I81" s="348"/>
      <c r="J81" s="347">
        <f t="shared" si="12"/>
        <v>0</v>
      </c>
      <c r="K81" s="347">
        <f t="shared" si="13"/>
        <v>0</v>
      </c>
      <c r="L81" s="347">
        <f t="shared" si="14"/>
        <v>0</v>
      </c>
      <c r="M81" s="347">
        <f t="shared" si="15"/>
        <v>0</v>
      </c>
    </row>
    <row r="82" spans="1:13" ht="15.75" customHeight="1">
      <c r="A82" s="405" t="s">
        <v>588</v>
      </c>
      <c r="B82" s="279">
        <v>273</v>
      </c>
      <c r="C82" s="277"/>
      <c r="D82" s="448"/>
      <c r="E82" s="447" t="s">
        <v>17</v>
      </c>
      <c r="F82" s="277"/>
      <c r="G82" s="373"/>
      <c r="H82" s="446"/>
      <c r="I82" s="348"/>
      <c r="J82" s="347">
        <f t="shared" si="12"/>
        <v>0</v>
      </c>
      <c r="K82" s="347">
        <f t="shared" si="13"/>
        <v>0</v>
      </c>
      <c r="L82" s="347">
        <f t="shared" si="14"/>
        <v>0</v>
      </c>
      <c r="M82" s="347">
        <f t="shared" si="15"/>
        <v>0</v>
      </c>
    </row>
    <row r="83" spans="1:13" ht="15.75" customHeight="1">
      <c r="A83" s="405" t="s">
        <v>587</v>
      </c>
      <c r="B83" s="279">
        <v>218</v>
      </c>
      <c r="C83" s="277"/>
      <c r="D83" s="448"/>
      <c r="E83" s="447" t="s">
        <v>17</v>
      </c>
      <c r="F83" s="277"/>
      <c r="G83" s="373"/>
      <c r="H83" s="446"/>
      <c r="I83" s="348"/>
      <c r="J83" s="347">
        <f t="shared" si="12"/>
        <v>0</v>
      </c>
      <c r="K83" s="347">
        <f t="shared" si="13"/>
        <v>0</v>
      </c>
      <c r="L83" s="347">
        <f t="shared" si="14"/>
        <v>0</v>
      </c>
      <c r="M83" s="347">
        <f t="shared" si="15"/>
        <v>0</v>
      </c>
    </row>
    <row r="84" spans="1:13" ht="15.75" customHeight="1">
      <c r="A84" s="471" t="s">
        <v>586</v>
      </c>
      <c r="B84" s="470" t="s">
        <v>585</v>
      </c>
      <c r="C84" s="467"/>
      <c r="D84" s="469"/>
      <c r="E84" s="468" t="s">
        <v>17</v>
      </c>
      <c r="F84" s="467"/>
      <c r="G84" s="466"/>
      <c r="H84" s="465"/>
      <c r="I84" s="348"/>
      <c r="J84" s="347">
        <f t="shared" si="12"/>
        <v>0</v>
      </c>
      <c r="K84" s="347">
        <f t="shared" si="13"/>
        <v>0</v>
      </c>
      <c r="L84" s="347">
        <f t="shared" si="14"/>
        <v>0</v>
      </c>
      <c r="M84" s="347">
        <f t="shared" si="15"/>
        <v>0</v>
      </c>
    </row>
    <row r="85" spans="1:13" ht="15.75" customHeight="1">
      <c r="A85" s="405" t="s">
        <v>584</v>
      </c>
      <c r="B85" s="279">
        <v>278</v>
      </c>
      <c r="C85" s="277">
        <v>0.218905</v>
      </c>
      <c r="D85" s="448"/>
      <c r="E85" s="447" t="s">
        <v>17</v>
      </c>
      <c r="F85" s="277"/>
      <c r="G85" s="373">
        <v>0.218905</v>
      </c>
      <c r="H85" s="446">
        <v>0.0116203</v>
      </c>
      <c r="I85" s="348"/>
      <c r="J85" s="347">
        <f t="shared" si="12"/>
        <v>0.218905</v>
      </c>
      <c r="K85" s="347">
        <f t="shared" si="13"/>
        <v>0</v>
      </c>
      <c r="L85" s="347">
        <f t="shared" si="14"/>
        <v>0.218905</v>
      </c>
      <c r="M85" s="347">
        <f t="shared" si="15"/>
        <v>0.2072847</v>
      </c>
    </row>
    <row r="86" spans="1:13" ht="15.75" customHeight="1">
      <c r="A86" s="405" t="s">
        <v>583</v>
      </c>
      <c r="B86" s="279">
        <v>280</v>
      </c>
      <c r="C86" s="277"/>
      <c r="D86" s="448"/>
      <c r="E86" s="447" t="s">
        <v>17</v>
      </c>
      <c r="F86" s="277"/>
      <c r="G86" s="373"/>
      <c r="H86" s="446"/>
      <c r="I86" s="348"/>
      <c r="J86" s="347">
        <f t="shared" si="12"/>
        <v>0</v>
      </c>
      <c r="K86" s="347">
        <f t="shared" si="13"/>
        <v>0</v>
      </c>
      <c r="L86" s="347">
        <f t="shared" si="14"/>
        <v>0</v>
      </c>
      <c r="M86" s="347">
        <f t="shared" si="15"/>
        <v>0</v>
      </c>
    </row>
    <row r="87" spans="1:13" ht="15.75" customHeight="1">
      <c r="A87" s="405" t="s">
        <v>582</v>
      </c>
      <c r="B87" s="279">
        <v>282</v>
      </c>
      <c r="C87" s="277">
        <v>0.0204641</v>
      </c>
      <c r="D87" s="448"/>
      <c r="E87" s="447" t="s">
        <v>17</v>
      </c>
      <c r="F87" s="277"/>
      <c r="G87" s="373">
        <v>0.0204641</v>
      </c>
      <c r="H87" s="446">
        <v>0.0137337</v>
      </c>
      <c r="I87" s="348"/>
      <c r="J87" s="347">
        <f t="shared" si="12"/>
        <v>0.0204641</v>
      </c>
      <c r="K87" s="347">
        <f t="shared" si="13"/>
        <v>0</v>
      </c>
      <c r="L87" s="347">
        <f t="shared" si="14"/>
        <v>0.0204641</v>
      </c>
      <c r="M87" s="347">
        <f t="shared" si="15"/>
        <v>0.006730399999999999</v>
      </c>
    </row>
    <row r="88" spans="1:13" ht="15.75" customHeight="1">
      <c r="A88" s="405" t="s">
        <v>581</v>
      </c>
      <c r="B88" s="279">
        <v>283</v>
      </c>
      <c r="C88" s="277"/>
      <c r="D88" s="448"/>
      <c r="E88" s="447" t="s">
        <v>17</v>
      </c>
      <c r="F88" s="277"/>
      <c r="G88" s="373"/>
      <c r="H88" s="446"/>
      <c r="I88" s="348"/>
      <c r="J88" s="347">
        <f t="shared" si="12"/>
        <v>0</v>
      </c>
      <c r="K88" s="347">
        <f t="shared" si="13"/>
        <v>0</v>
      </c>
      <c r="L88" s="347">
        <f t="shared" si="14"/>
        <v>0</v>
      </c>
      <c r="M88" s="347">
        <f t="shared" si="15"/>
        <v>0</v>
      </c>
    </row>
    <row r="89" spans="1:13" ht="15.75" customHeight="1">
      <c r="A89" s="405" t="s">
        <v>580</v>
      </c>
      <c r="B89" s="279">
        <v>285</v>
      </c>
      <c r="C89" s="277">
        <v>0.0493996</v>
      </c>
      <c r="D89" s="448"/>
      <c r="E89" s="447" t="s">
        <v>17</v>
      </c>
      <c r="F89" s="277"/>
      <c r="G89" s="373">
        <v>0.0493996</v>
      </c>
      <c r="H89" s="446"/>
      <c r="I89" s="348"/>
      <c r="J89" s="347">
        <f t="shared" si="12"/>
        <v>0.0493996</v>
      </c>
      <c r="K89" s="347">
        <f t="shared" si="13"/>
        <v>0</v>
      </c>
      <c r="L89" s="347">
        <f t="shared" si="14"/>
        <v>0.0493996</v>
      </c>
      <c r="M89" s="347">
        <f t="shared" si="15"/>
        <v>0.0493996</v>
      </c>
    </row>
    <row r="90" spans="1:13" ht="15.75" customHeight="1">
      <c r="A90" s="405" t="s">
        <v>579</v>
      </c>
      <c r="B90" s="279">
        <v>288</v>
      </c>
      <c r="C90" s="277">
        <v>0.832267</v>
      </c>
      <c r="D90" s="448"/>
      <c r="E90" s="447" t="s">
        <v>17</v>
      </c>
      <c r="F90" s="277"/>
      <c r="G90" s="373">
        <v>0.832267</v>
      </c>
      <c r="H90" s="446">
        <v>0.132628</v>
      </c>
      <c r="I90" s="348"/>
      <c r="J90" s="347">
        <f t="shared" si="12"/>
        <v>0.832267</v>
      </c>
      <c r="K90" s="347">
        <f t="shared" si="13"/>
        <v>0</v>
      </c>
      <c r="L90" s="347">
        <f t="shared" si="14"/>
        <v>0.832267</v>
      </c>
      <c r="M90" s="347">
        <f t="shared" si="15"/>
        <v>0.699639</v>
      </c>
    </row>
    <row r="91" spans="1:13" ht="15.75" customHeight="1">
      <c r="A91" s="405" t="s">
        <v>578</v>
      </c>
      <c r="B91" s="279">
        <v>265</v>
      </c>
      <c r="C91" s="277">
        <v>0.188621</v>
      </c>
      <c r="D91" s="448"/>
      <c r="E91" s="447" t="s">
        <v>17</v>
      </c>
      <c r="F91" s="277"/>
      <c r="G91" s="373">
        <v>0.188621</v>
      </c>
      <c r="H91" s="446">
        <v>0.01399</v>
      </c>
      <c r="I91" s="348"/>
      <c r="J91" s="347">
        <f t="shared" si="12"/>
        <v>0.188621</v>
      </c>
      <c r="K91" s="347">
        <f t="shared" si="13"/>
        <v>0</v>
      </c>
      <c r="L91" s="347">
        <f t="shared" si="14"/>
        <v>0.188621</v>
      </c>
      <c r="M91" s="347">
        <f t="shared" si="15"/>
        <v>0.174631</v>
      </c>
    </row>
    <row r="92" spans="1:13" ht="15.75" customHeight="1">
      <c r="A92" s="405" t="s">
        <v>577</v>
      </c>
      <c r="B92" s="279">
        <v>289</v>
      </c>
      <c r="C92" s="277"/>
      <c r="D92" s="448"/>
      <c r="E92" s="447" t="s">
        <v>17</v>
      </c>
      <c r="F92" s="277"/>
      <c r="G92" s="373"/>
      <c r="H92" s="446"/>
      <c r="I92" s="348"/>
      <c r="J92" s="347">
        <f t="shared" si="12"/>
        <v>0</v>
      </c>
      <c r="K92" s="347">
        <f t="shared" si="13"/>
        <v>0</v>
      </c>
      <c r="L92" s="347">
        <f t="shared" si="14"/>
        <v>0</v>
      </c>
      <c r="M92" s="347">
        <f t="shared" si="15"/>
        <v>0</v>
      </c>
    </row>
    <row r="93" spans="1:13" ht="11.25" customHeight="1">
      <c r="A93" s="241"/>
      <c r="B93" s="418"/>
      <c r="C93" s="364"/>
      <c r="D93" s="364"/>
      <c r="E93" s="259" t="s">
        <v>17</v>
      </c>
      <c r="F93" s="364"/>
      <c r="G93" s="309"/>
      <c r="H93" s="247"/>
      <c r="I93" s="348"/>
      <c r="J93" s="347"/>
      <c r="K93" s="347"/>
      <c r="L93" s="347"/>
      <c r="M93" s="347"/>
    </row>
    <row r="94" spans="1:13" ht="15.75" customHeight="1">
      <c r="A94" s="280" t="s">
        <v>576</v>
      </c>
      <c r="B94" s="279">
        <v>298</v>
      </c>
      <c r="C94" s="277">
        <v>0.00460634</v>
      </c>
      <c r="D94" s="448"/>
      <c r="E94" s="447" t="s">
        <v>17</v>
      </c>
      <c r="F94" s="277"/>
      <c r="G94" s="373">
        <v>0.00460634</v>
      </c>
      <c r="H94" s="446"/>
      <c r="I94" s="348"/>
      <c r="J94" s="347">
        <f>C94+F94</f>
        <v>0.00460634</v>
      </c>
      <c r="K94" s="347">
        <f>G94-J94</f>
        <v>0</v>
      </c>
      <c r="L94" s="347">
        <f>C94-D94</f>
        <v>0.00460634</v>
      </c>
      <c r="M94" s="347">
        <f>G94-H94</f>
        <v>0.00460634</v>
      </c>
    </row>
    <row r="95" spans="1:13" ht="15.75" customHeight="1">
      <c r="A95" s="241"/>
      <c r="B95" s="418"/>
      <c r="C95" s="364"/>
      <c r="D95" s="364"/>
      <c r="E95" s="259" t="s">
        <v>17</v>
      </c>
      <c r="F95" s="364"/>
      <c r="G95" s="309"/>
      <c r="H95" s="247"/>
      <c r="I95" s="348"/>
      <c r="J95" s="347"/>
      <c r="K95" s="347"/>
      <c r="L95" s="347"/>
      <c r="M95" s="347"/>
    </row>
    <row r="96" spans="1:13" s="348" customFormat="1" ht="19.5" customHeight="1">
      <c r="A96" s="370" t="s">
        <v>575</v>
      </c>
      <c r="B96" s="451"/>
      <c r="C96" s="444">
        <f>C98+C122+C137</f>
        <v>1.1846710440000001</v>
      </c>
      <c r="D96" s="444">
        <f>D98+D122+D137</f>
        <v>0</v>
      </c>
      <c r="E96" s="369" t="s">
        <v>17</v>
      </c>
      <c r="F96" s="444">
        <f>F98+F122+F137</f>
        <v>0</v>
      </c>
      <c r="G96" s="368">
        <f>G98+G122+G137</f>
        <v>1.1846710440000001</v>
      </c>
      <c r="H96" s="441">
        <f>H98+H122+H137</f>
        <v>0.444283491</v>
      </c>
      <c r="J96" s="347">
        <f>C96+F96</f>
        <v>1.1846710440000001</v>
      </c>
      <c r="K96" s="347">
        <f>G96-J96</f>
        <v>0</v>
      </c>
      <c r="L96" s="347">
        <f>C96-D96</f>
        <v>1.1846710440000001</v>
      </c>
      <c r="M96" s="347">
        <f>G96-H96</f>
        <v>0.7403875530000001</v>
      </c>
    </row>
    <row r="97" spans="1:13" ht="11.25" customHeight="1">
      <c r="A97" s="241"/>
      <c r="B97" s="418"/>
      <c r="C97" s="364"/>
      <c r="D97" s="364"/>
      <c r="E97" s="259" t="s">
        <v>17</v>
      </c>
      <c r="F97" s="364"/>
      <c r="G97" s="309"/>
      <c r="H97" s="247"/>
      <c r="I97" s="348"/>
      <c r="J97" s="347"/>
      <c r="K97" s="347"/>
      <c r="L97" s="347"/>
      <c r="M97" s="347"/>
    </row>
    <row r="98" spans="1:13" ht="15.75" customHeight="1">
      <c r="A98" s="457" t="s">
        <v>574</v>
      </c>
      <c r="B98" s="270"/>
      <c r="C98" s="406">
        <f>SUM(C99:C120)</f>
        <v>0.7086978140000001</v>
      </c>
      <c r="D98" s="406">
        <f>SUM(D99:D120)</f>
        <v>0</v>
      </c>
      <c r="E98" s="381" t="s">
        <v>17</v>
      </c>
      <c r="F98" s="406">
        <f>SUM(F99:F120)</f>
        <v>0</v>
      </c>
      <c r="G98" s="399">
        <f>SUM(G99:G120)</f>
        <v>0.7086978140000001</v>
      </c>
      <c r="H98" s="456">
        <f>SUM(H99:H120)</f>
        <v>0.06212699099999999</v>
      </c>
      <c r="I98" s="348"/>
      <c r="J98" s="347">
        <f aca="true" t="shared" si="16" ref="J98:J120">C98+F98</f>
        <v>0.7086978140000001</v>
      </c>
      <c r="K98" s="347">
        <f aca="true" t="shared" si="17" ref="K98:K120">G98-J98</f>
        <v>0</v>
      </c>
      <c r="L98" s="347">
        <f aca="true" t="shared" si="18" ref="L98:L120">C98-D98</f>
        <v>0.7086978140000001</v>
      </c>
      <c r="M98" s="347">
        <f aca="true" t="shared" si="19" ref="M98:M120">G98-H98</f>
        <v>0.6465708230000001</v>
      </c>
    </row>
    <row r="99" spans="1:13" ht="15.75" customHeight="1">
      <c r="A99" s="453" t="s">
        <v>573</v>
      </c>
      <c r="B99" s="279">
        <v>376</v>
      </c>
      <c r="C99" s="277"/>
      <c r="D99" s="448"/>
      <c r="E99" s="447" t="s">
        <v>17</v>
      </c>
      <c r="F99" s="277"/>
      <c r="G99" s="373"/>
      <c r="H99" s="446"/>
      <c r="I99" s="348"/>
      <c r="J99" s="347">
        <f t="shared" si="16"/>
        <v>0</v>
      </c>
      <c r="K99" s="347">
        <f t="shared" si="17"/>
        <v>0</v>
      </c>
      <c r="L99" s="347">
        <f t="shared" si="18"/>
        <v>0</v>
      </c>
      <c r="M99" s="347">
        <f t="shared" si="19"/>
        <v>0</v>
      </c>
    </row>
    <row r="100" spans="1:13" ht="15.75" customHeight="1">
      <c r="A100" s="450" t="s">
        <v>572</v>
      </c>
      <c r="B100" s="279">
        <v>377</v>
      </c>
      <c r="C100" s="277"/>
      <c r="D100" s="448"/>
      <c r="E100" s="447" t="s">
        <v>17</v>
      </c>
      <c r="F100" s="277"/>
      <c r="G100" s="373"/>
      <c r="H100" s="446"/>
      <c r="I100" s="348"/>
      <c r="J100" s="347">
        <f t="shared" si="16"/>
        <v>0</v>
      </c>
      <c r="K100" s="347">
        <f t="shared" si="17"/>
        <v>0</v>
      </c>
      <c r="L100" s="347">
        <f t="shared" si="18"/>
        <v>0</v>
      </c>
      <c r="M100" s="347">
        <f t="shared" si="19"/>
        <v>0</v>
      </c>
    </row>
    <row r="101" spans="1:13" ht="15.75" customHeight="1">
      <c r="A101" s="405" t="s">
        <v>571</v>
      </c>
      <c r="B101" s="279">
        <v>352</v>
      </c>
      <c r="C101" s="277"/>
      <c r="D101" s="448"/>
      <c r="E101" s="447" t="s">
        <v>17</v>
      </c>
      <c r="F101" s="277"/>
      <c r="G101" s="373"/>
      <c r="H101" s="446"/>
      <c r="I101" s="348"/>
      <c r="J101" s="347">
        <f t="shared" si="16"/>
        <v>0</v>
      </c>
      <c r="K101" s="347">
        <f t="shared" si="17"/>
        <v>0</v>
      </c>
      <c r="L101" s="347">
        <f t="shared" si="18"/>
        <v>0</v>
      </c>
      <c r="M101" s="347">
        <f t="shared" si="19"/>
        <v>0</v>
      </c>
    </row>
    <row r="102" spans="1:13" ht="15.75" customHeight="1">
      <c r="A102" s="464" t="s">
        <v>570</v>
      </c>
      <c r="B102" s="279">
        <v>336</v>
      </c>
      <c r="C102" s="277"/>
      <c r="D102" s="448"/>
      <c r="E102" s="447" t="s">
        <v>17</v>
      </c>
      <c r="F102" s="277"/>
      <c r="G102" s="373"/>
      <c r="H102" s="446"/>
      <c r="I102" s="348"/>
      <c r="J102" s="347">
        <f t="shared" si="16"/>
        <v>0</v>
      </c>
      <c r="K102" s="347">
        <f t="shared" si="17"/>
        <v>0</v>
      </c>
      <c r="L102" s="347">
        <f t="shared" si="18"/>
        <v>0</v>
      </c>
      <c r="M102" s="347">
        <f t="shared" si="19"/>
        <v>0</v>
      </c>
    </row>
    <row r="103" spans="1:13" ht="15.75" customHeight="1">
      <c r="A103" s="463" t="s">
        <v>569</v>
      </c>
      <c r="B103" s="279">
        <v>338</v>
      </c>
      <c r="C103" s="277">
        <v>0.482022</v>
      </c>
      <c r="D103" s="448"/>
      <c r="E103" s="447" t="s">
        <v>17</v>
      </c>
      <c r="F103" s="277"/>
      <c r="G103" s="373">
        <v>0.482022</v>
      </c>
      <c r="H103" s="446"/>
      <c r="I103" s="348"/>
      <c r="J103" s="347">
        <f t="shared" si="16"/>
        <v>0.482022</v>
      </c>
      <c r="K103" s="347">
        <f t="shared" si="17"/>
        <v>0</v>
      </c>
      <c r="L103" s="347">
        <f t="shared" si="18"/>
        <v>0.482022</v>
      </c>
      <c r="M103" s="347">
        <f t="shared" si="19"/>
        <v>0.482022</v>
      </c>
    </row>
    <row r="104" spans="1:13" ht="15.75" customHeight="1">
      <c r="A104" s="405" t="s">
        <v>568</v>
      </c>
      <c r="B104" s="279">
        <v>378</v>
      </c>
      <c r="C104" s="277"/>
      <c r="D104" s="448"/>
      <c r="E104" s="447" t="s">
        <v>17</v>
      </c>
      <c r="F104" s="277"/>
      <c r="G104" s="373"/>
      <c r="H104" s="446"/>
      <c r="I104" s="348"/>
      <c r="J104" s="347">
        <f t="shared" si="16"/>
        <v>0</v>
      </c>
      <c r="K104" s="347">
        <f t="shared" si="17"/>
        <v>0</v>
      </c>
      <c r="L104" s="347">
        <f t="shared" si="18"/>
        <v>0</v>
      </c>
      <c r="M104" s="347">
        <f t="shared" si="19"/>
        <v>0</v>
      </c>
    </row>
    <row r="105" spans="1:13" ht="15.75" customHeight="1">
      <c r="A105" s="450" t="s">
        <v>567</v>
      </c>
      <c r="B105" s="279">
        <v>340</v>
      </c>
      <c r="C105" s="277">
        <v>0.000673651</v>
      </c>
      <c r="D105" s="448"/>
      <c r="E105" s="447" t="s">
        <v>17</v>
      </c>
      <c r="F105" s="277"/>
      <c r="G105" s="373">
        <v>0.000673651</v>
      </c>
      <c r="H105" s="446">
        <v>0.000673651</v>
      </c>
      <c r="I105" s="348"/>
      <c r="J105" s="347">
        <f t="shared" si="16"/>
        <v>0.000673651</v>
      </c>
      <c r="K105" s="347">
        <f t="shared" si="17"/>
        <v>0</v>
      </c>
      <c r="L105" s="347">
        <f t="shared" si="18"/>
        <v>0.000673651</v>
      </c>
      <c r="M105" s="347">
        <f t="shared" si="19"/>
        <v>0</v>
      </c>
    </row>
    <row r="106" spans="1:13" ht="15.75" customHeight="1">
      <c r="A106" s="405" t="s">
        <v>566</v>
      </c>
      <c r="B106" s="279">
        <v>342</v>
      </c>
      <c r="C106" s="277">
        <v>0.0439145</v>
      </c>
      <c r="D106" s="448"/>
      <c r="E106" s="447" t="s">
        <v>17</v>
      </c>
      <c r="F106" s="277"/>
      <c r="G106" s="373">
        <v>0.0439145</v>
      </c>
      <c r="H106" s="446">
        <v>0.0208828</v>
      </c>
      <c r="I106" s="348"/>
      <c r="J106" s="347">
        <f t="shared" si="16"/>
        <v>0.0439145</v>
      </c>
      <c r="K106" s="347">
        <f t="shared" si="17"/>
        <v>0</v>
      </c>
      <c r="L106" s="347">
        <f t="shared" si="18"/>
        <v>0.0439145</v>
      </c>
      <c r="M106" s="347">
        <f t="shared" si="19"/>
        <v>0.023031700000000002</v>
      </c>
    </row>
    <row r="107" spans="1:13" ht="15.75" customHeight="1">
      <c r="A107" s="405" t="s">
        <v>565</v>
      </c>
      <c r="B107" s="279">
        <v>381</v>
      </c>
      <c r="C107" s="277"/>
      <c r="D107" s="448"/>
      <c r="E107" s="447" t="s">
        <v>17</v>
      </c>
      <c r="F107" s="277"/>
      <c r="G107" s="373"/>
      <c r="H107" s="446"/>
      <c r="I107" s="348"/>
      <c r="J107" s="347">
        <f t="shared" si="16"/>
        <v>0</v>
      </c>
      <c r="K107" s="347">
        <f t="shared" si="17"/>
        <v>0</v>
      </c>
      <c r="L107" s="347">
        <f t="shared" si="18"/>
        <v>0</v>
      </c>
      <c r="M107" s="347">
        <f t="shared" si="19"/>
        <v>0</v>
      </c>
    </row>
    <row r="108" spans="1:13" ht="15.75" customHeight="1">
      <c r="A108" s="405" t="s">
        <v>564</v>
      </c>
      <c r="B108" s="279">
        <v>347</v>
      </c>
      <c r="C108" s="277">
        <v>0.00674414</v>
      </c>
      <c r="D108" s="448"/>
      <c r="E108" s="447" t="s">
        <v>17</v>
      </c>
      <c r="F108" s="277"/>
      <c r="G108" s="373">
        <v>0.00674414</v>
      </c>
      <c r="H108" s="446">
        <v>0.00674414</v>
      </c>
      <c r="I108" s="348"/>
      <c r="J108" s="347">
        <f t="shared" si="16"/>
        <v>0.00674414</v>
      </c>
      <c r="K108" s="347">
        <f t="shared" si="17"/>
        <v>0</v>
      </c>
      <c r="L108" s="347">
        <f t="shared" si="18"/>
        <v>0.00674414</v>
      </c>
      <c r="M108" s="347">
        <f t="shared" si="19"/>
        <v>0</v>
      </c>
    </row>
    <row r="109" spans="1:13" ht="15.75" customHeight="1">
      <c r="A109" s="405" t="s">
        <v>563</v>
      </c>
      <c r="B109" s="279">
        <v>349</v>
      </c>
      <c r="C109" s="277">
        <v>0.127954</v>
      </c>
      <c r="D109" s="448"/>
      <c r="E109" s="447" t="s">
        <v>17</v>
      </c>
      <c r="F109" s="277"/>
      <c r="G109" s="373">
        <v>0.127954</v>
      </c>
      <c r="H109" s="446"/>
      <c r="I109" s="348"/>
      <c r="J109" s="347">
        <f t="shared" si="16"/>
        <v>0.127954</v>
      </c>
      <c r="K109" s="347">
        <f t="shared" si="17"/>
        <v>0</v>
      </c>
      <c r="L109" s="347">
        <f t="shared" si="18"/>
        <v>0.127954</v>
      </c>
      <c r="M109" s="347">
        <f t="shared" si="19"/>
        <v>0.127954</v>
      </c>
    </row>
    <row r="110" spans="1:13" ht="15.75" customHeight="1">
      <c r="A110" s="405" t="s">
        <v>562</v>
      </c>
      <c r="B110" s="279">
        <v>351</v>
      </c>
      <c r="C110" s="277">
        <v>0.020852</v>
      </c>
      <c r="D110" s="448"/>
      <c r="E110" s="447" t="s">
        <v>17</v>
      </c>
      <c r="F110" s="277"/>
      <c r="G110" s="373">
        <v>0.020852</v>
      </c>
      <c r="H110" s="446">
        <v>0.020852</v>
      </c>
      <c r="I110" s="348"/>
      <c r="J110" s="347">
        <f t="shared" si="16"/>
        <v>0.020852</v>
      </c>
      <c r="K110" s="347">
        <f t="shared" si="17"/>
        <v>0</v>
      </c>
      <c r="L110" s="347">
        <f t="shared" si="18"/>
        <v>0.020852</v>
      </c>
      <c r="M110" s="347">
        <f t="shared" si="19"/>
        <v>0</v>
      </c>
    </row>
    <row r="111" spans="1:13" ht="15.75" customHeight="1">
      <c r="A111" s="405" t="s">
        <v>561</v>
      </c>
      <c r="B111" s="279">
        <v>354</v>
      </c>
      <c r="C111" s="277"/>
      <c r="D111" s="448"/>
      <c r="E111" s="447" t="s">
        <v>17</v>
      </c>
      <c r="F111" s="277"/>
      <c r="G111" s="373"/>
      <c r="H111" s="446"/>
      <c r="I111" s="348"/>
      <c r="J111" s="347">
        <f t="shared" si="16"/>
        <v>0</v>
      </c>
      <c r="K111" s="347">
        <f t="shared" si="17"/>
        <v>0</v>
      </c>
      <c r="L111" s="347">
        <f t="shared" si="18"/>
        <v>0</v>
      </c>
      <c r="M111" s="347">
        <f t="shared" si="19"/>
        <v>0</v>
      </c>
    </row>
    <row r="112" spans="1:13" ht="15.75" customHeight="1">
      <c r="A112" s="405" t="s">
        <v>560</v>
      </c>
      <c r="B112" s="279">
        <v>358</v>
      </c>
      <c r="C112" s="277"/>
      <c r="D112" s="448"/>
      <c r="E112" s="447" t="s">
        <v>17</v>
      </c>
      <c r="F112" s="277"/>
      <c r="G112" s="373"/>
      <c r="H112" s="446"/>
      <c r="I112" s="348"/>
      <c r="J112" s="347">
        <f t="shared" si="16"/>
        <v>0</v>
      </c>
      <c r="K112" s="347">
        <f t="shared" si="17"/>
        <v>0</v>
      </c>
      <c r="L112" s="347">
        <f t="shared" si="18"/>
        <v>0</v>
      </c>
      <c r="M112" s="347">
        <f t="shared" si="19"/>
        <v>0</v>
      </c>
    </row>
    <row r="113" spans="1:13" ht="15.75" customHeight="1">
      <c r="A113" s="464" t="s">
        <v>559</v>
      </c>
      <c r="B113" s="279">
        <v>385</v>
      </c>
      <c r="C113" s="277"/>
      <c r="D113" s="448"/>
      <c r="E113" s="447" t="s">
        <v>17</v>
      </c>
      <c r="F113" s="277"/>
      <c r="G113" s="373"/>
      <c r="H113" s="446"/>
      <c r="I113" s="348"/>
      <c r="J113" s="347">
        <f t="shared" si="16"/>
        <v>0</v>
      </c>
      <c r="K113" s="347">
        <f t="shared" si="17"/>
        <v>0</v>
      </c>
      <c r="L113" s="347">
        <f t="shared" si="18"/>
        <v>0</v>
      </c>
      <c r="M113" s="347">
        <f t="shared" si="19"/>
        <v>0</v>
      </c>
    </row>
    <row r="114" spans="1:13" ht="15.75" customHeight="1">
      <c r="A114" s="464" t="s">
        <v>558</v>
      </c>
      <c r="B114" s="279">
        <v>364</v>
      </c>
      <c r="C114" s="277">
        <v>0.0127954</v>
      </c>
      <c r="D114" s="448"/>
      <c r="E114" s="447" t="s">
        <v>17</v>
      </c>
      <c r="F114" s="277"/>
      <c r="G114" s="373">
        <v>0.0127954</v>
      </c>
      <c r="H114" s="446"/>
      <c r="I114" s="348"/>
      <c r="J114" s="347">
        <f t="shared" si="16"/>
        <v>0.0127954</v>
      </c>
      <c r="K114" s="347">
        <f t="shared" si="17"/>
        <v>0</v>
      </c>
      <c r="L114" s="347">
        <f t="shared" si="18"/>
        <v>0.0127954</v>
      </c>
      <c r="M114" s="347">
        <f t="shared" si="19"/>
        <v>0.0127954</v>
      </c>
    </row>
    <row r="115" spans="1:13" ht="15.75" customHeight="1">
      <c r="A115" s="463" t="s">
        <v>557</v>
      </c>
      <c r="B115" s="279">
        <v>366</v>
      </c>
      <c r="C115" s="277">
        <v>0.0129744</v>
      </c>
      <c r="D115" s="448"/>
      <c r="E115" s="447" t="s">
        <v>17</v>
      </c>
      <c r="F115" s="277"/>
      <c r="G115" s="373">
        <v>0.0129744</v>
      </c>
      <c r="H115" s="446">
        <v>0.0129744</v>
      </c>
      <c r="I115" s="348"/>
      <c r="J115" s="347">
        <f t="shared" si="16"/>
        <v>0.0129744</v>
      </c>
      <c r="K115" s="347">
        <f t="shared" si="17"/>
        <v>0</v>
      </c>
      <c r="L115" s="347">
        <f t="shared" si="18"/>
        <v>0.0129744</v>
      </c>
      <c r="M115" s="347">
        <f t="shared" si="19"/>
        <v>0</v>
      </c>
    </row>
    <row r="116" spans="1:13" ht="15.75" customHeight="1">
      <c r="A116" s="405" t="s">
        <v>556</v>
      </c>
      <c r="B116" s="462">
        <v>382</v>
      </c>
      <c r="C116" s="293"/>
      <c r="D116" s="461"/>
      <c r="E116" s="460" t="s">
        <v>17</v>
      </c>
      <c r="F116" s="293"/>
      <c r="G116" s="459"/>
      <c r="H116" s="458"/>
      <c r="I116" s="348"/>
      <c r="J116" s="347">
        <f t="shared" si="16"/>
        <v>0</v>
      </c>
      <c r="K116" s="347">
        <f t="shared" si="17"/>
        <v>0</v>
      </c>
      <c r="L116" s="347">
        <f t="shared" si="18"/>
        <v>0</v>
      </c>
      <c r="M116" s="347">
        <f t="shared" si="19"/>
        <v>0</v>
      </c>
    </row>
    <row r="117" spans="1:13" ht="15.75" customHeight="1">
      <c r="A117" s="450" t="s">
        <v>555</v>
      </c>
      <c r="B117" s="279">
        <v>383</v>
      </c>
      <c r="C117" s="277">
        <v>0.000767723</v>
      </c>
      <c r="D117" s="448"/>
      <c r="E117" s="447" t="s">
        <v>17</v>
      </c>
      <c r="F117" s="277"/>
      <c r="G117" s="373">
        <v>0.000767723</v>
      </c>
      <c r="H117" s="446"/>
      <c r="I117" s="348"/>
      <c r="J117" s="347">
        <f t="shared" si="16"/>
        <v>0.000767723</v>
      </c>
      <c r="K117" s="347">
        <f t="shared" si="17"/>
        <v>0</v>
      </c>
      <c r="L117" s="347">
        <f t="shared" si="18"/>
        <v>0.000767723</v>
      </c>
      <c r="M117" s="347">
        <f t="shared" si="19"/>
        <v>0.000767723</v>
      </c>
    </row>
    <row r="118" spans="1:13" ht="15.75" customHeight="1">
      <c r="A118" s="405" t="s">
        <v>554</v>
      </c>
      <c r="B118" s="279">
        <v>384</v>
      </c>
      <c r="C118" s="277"/>
      <c r="D118" s="448"/>
      <c r="E118" s="447" t="s">
        <v>17</v>
      </c>
      <c r="F118" s="277"/>
      <c r="G118" s="373"/>
      <c r="H118" s="446"/>
      <c r="I118" s="348"/>
      <c r="J118" s="347">
        <f t="shared" si="16"/>
        <v>0</v>
      </c>
      <c r="K118" s="347">
        <f t="shared" si="17"/>
        <v>0</v>
      </c>
      <c r="L118" s="347">
        <f t="shared" si="18"/>
        <v>0</v>
      </c>
      <c r="M118" s="347">
        <f t="shared" si="19"/>
        <v>0</v>
      </c>
    </row>
    <row r="119" spans="1:13" ht="15.75" customHeight="1">
      <c r="A119" s="405" t="s">
        <v>553</v>
      </c>
      <c r="B119" s="279">
        <v>380</v>
      </c>
      <c r="C119" s="277"/>
      <c r="D119" s="448"/>
      <c r="E119" s="447" t="s">
        <v>17</v>
      </c>
      <c r="F119" s="277"/>
      <c r="G119" s="373"/>
      <c r="H119" s="446"/>
      <c r="I119" s="348"/>
      <c r="J119" s="347">
        <f t="shared" si="16"/>
        <v>0</v>
      </c>
      <c r="K119" s="347">
        <f t="shared" si="17"/>
        <v>0</v>
      </c>
      <c r="L119" s="347">
        <f t="shared" si="18"/>
        <v>0</v>
      </c>
      <c r="M119" s="347">
        <f t="shared" si="19"/>
        <v>0</v>
      </c>
    </row>
    <row r="120" spans="1:13" ht="15.75" customHeight="1">
      <c r="A120" s="405" t="s">
        <v>552</v>
      </c>
      <c r="B120" s="279">
        <v>389</v>
      </c>
      <c r="C120" s="277"/>
      <c r="D120" s="448"/>
      <c r="E120" s="447" t="s">
        <v>17</v>
      </c>
      <c r="F120" s="277"/>
      <c r="G120" s="373"/>
      <c r="H120" s="446"/>
      <c r="I120" s="348"/>
      <c r="J120" s="347">
        <f t="shared" si="16"/>
        <v>0</v>
      </c>
      <c r="K120" s="347">
        <f t="shared" si="17"/>
        <v>0</v>
      </c>
      <c r="L120" s="347">
        <f t="shared" si="18"/>
        <v>0</v>
      </c>
      <c r="M120" s="347">
        <f t="shared" si="19"/>
        <v>0</v>
      </c>
    </row>
    <row r="121" spans="1:13" ht="11.25" customHeight="1">
      <c r="A121" s="241"/>
      <c r="B121" s="418"/>
      <c r="C121" s="364"/>
      <c r="D121" s="364"/>
      <c r="E121" s="259" t="s">
        <v>17</v>
      </c>
      <c r="F121" s="364"/>
      <c r="G121" s="309"/>
      <c r="H121" s="247"/>
      <c r="I121" s="348"/>
      <c r="J121" s="347"/>
      <c r="K121" s="347"/>
      <c r="L121" s="347"/>
      <c r="M121" s="347"/>
    </row>
    <row r="122" spans="1:13" ht="15.75" customHeight="1">
      <c r="A122" s="280" t="s">
        <v>551</v>
      </c>
      <c r="B122" s="279"/>
      <c r="C122" s="448">
        <f>SUM(C123:C135)</f>
        <v>0.47597323</v>
      </c>
      <c r="D122" s="448">
        <f>SUM(D123:D135)</f>
        <v>0</v>
      </c>
      <c r="E122" s="374" t="s">
        <v>17</v>
      </c>
      <c r="F122" s="448">
        <f>SUM(F123:F135)</f>
        <v>0</v>
      </c>
      <c r="G122" s="373">
        <f>SUM(G123:G135)</f>
        <v>0.47597323</v>
      </c>
      <c r="H122" s="446">
        <f>SUM(H123:H135)</f>
        <v>0.3821565</v>
      </c>
      <c r="I122" s="348"/>
      <c r="J122" s="347">
        <f aca="true" t="shared" si="20" ref="J122:J135">C122+F122</f>
        <v>0.47597323</v>
      </c>
      <c r="K122" s="347">
        <f aca="true" t="shared" si="21" ref="K122:K135">G122-J122</f>
        <v>0</v>
      </c>
      <c r="L122" s="347">
        <f aca="true" t="shared" si="22" ref="L122:L135">C122-D122</f>
        <v>0.47597323</v>
      </c>
      <c r="M122" s="347">
        <f aca="true" t="shared" si="23" ref="M122:M135">G122-H122</f>
        <v>0.09381673000000001</v>
      </c>
    </row>
    <row r="123" spans="1:13" ht="15.75" customHeight="1">
      <c r="A123" s="405" t="s">
        <v>550</v>
      </c>
      <c r="B123" s="279">
        <v>425</v>
      </c>
      <c r="C123" s="277">
        <v>0.0153545</v>
      </c>
      <c r="D123" s="448"/>
      <c r="E123" s="447" t="s">
        <v>17</v>
      </c>
      <c r="F123" s="277"/>
      <c r="G123" s="373">
        <v>0.0153545</v>
      </c>
      <c r="H123" s="446"/>
      <c r="I123" s="348"/>
      <c r="J123" s="347">
        <f t="shared" si="20"/>
        <v>0.0153545</v>
      </c>
      <c r="K123" s="347">
        <f t="shared" si="21"/>
        <v>0</v>
      </c>
      <c r="L123" s="347">
        <f t="shared" si="22"/>
        <v>0.0153545</v>
      </c>
      <c r="M123" s="347">
        <f t="shared" si="23"/>
        <v>0.0153545</v>
      </c>
    </row>
    <row r="124" spans="1:13" ht="15.75" customHeight="1">
      <c r="A124" s="405" t="s">
        <v>549</v>
      </c>
      <c r="B124" s="279">
        <v>428</v>
      </c>
      <c r="C124" s="277">
        <v>0.0548331</v>
      </c>
      <c r="D124" s="448"/>
      <c r="E124" s="447" t="s">
        <v>17</v>
      </c>
      <c r="F124" s="277"/>
      <c r="G124" s="373">
        <v>0.0548331</v>
      </c>
      <c r="H124" s="446">
        <v>0.0548331</v>
      </c>
      <c r="I124" s="348"/>
      <c r="J124" s="347">
        <f t="shared" si="20"/>
        <v>0.0548331</v>
      </c>
      <c r="K124" s="347">
        <f t="shared" si="21"/>
        <v>0</v>
      </c>
      <c r="L124" s="347">
        <f t="shared" si="22"/>
        <v>0.0548331</v>
      </c>
      <c r="M124" s="347">
        <f t="shared" si="23"/>
        <v>0</v>
      </c>
    </row>
    <row r="125" spans="1:13" ht="15.75" customHeight="1">
      <c r="A125" s="405" t="s">
        <v>548</v>
      </c>
      <c r="B125" s="279">
        <v>431</v>
      </c>
      <c r="C125" s="277">
        <v>0.00767723</v>
      </c>
      <c r="D125" s="448"/>
      <c r="E125" s="447" t="s">
        <v>17</v>
      </c>
      <c r="F125" s="277"/>
      <c r="G125" s="373">
        <v>0.00767723</v>
      </c>
      <c r="H125" s="446"/>
      <c r="I125" s="348"/>
      <c r="J125" s="347">
        <f t="shared" si="20"/>
        <v>0.00767723</v>
      </c>
      <c r="K125" s="347">
        <f t="shared" si="21"/>
        <v>0</v>
      </c>
      <c r="L125" s="347">
        <f t="shared" si="22"/>
        <v>0.00767723</v>
      </c>
      <c r="M125" s="347">
        <f t="shared" si="23"/>
        <v>0.00767723</v>
      </c>
    </row>
    <row r="126" spans="1:13" ht="15.75" customHeight="1">
      <c r="A126" s="405" t="s">
        <v>547</v>
      </c>
      <c r="B126" s="279">
        <v>434</v>
      </c>
      <c r="C126" s="277"/>
      <c r="D126" s="448"/>
      <c r="E126" s="447" t="s">
        <v>17</v>
      </c>
      <c r="F126" s="277"/>
      <c r="G126" s="373"/>
      <c r="H126" s="446"/>
      <c r="I126" s="348"/>
      <c r="J126" s="347">
        <f t="shared" si="20"/>
        <v>0</v>
      </c>
      <c r="K126" s="347">
        <f t="shared" si="21"/>
        <v>0</v>
      </c>
      <c r="L126" s="347">
        <f t="shared" si="22"/>
        <v>0</v>
      </c>
      <c r="M126" s="347">
        <f t="shared" si="23"/>
        <v>0</v>
      </c>
    </row>
    <row r="127" spans="1:13" ht="15.75" customHeight="1">
      <c r="A127" s="405" t="s">
        <v>546</v>
      </c>
      <c r="B127" s="279">
        <v>437</v>
      </c>
      <c r="C127" s="277">
        <v>0.0737518</v>
      </c>
      <c r="D127" s="448"/>
      <c r="E127" s="447" t="s">
        <v>17</v>
      </c>
      <c r="F127" s="277"/>
      <c r="G127" s="373">
        <v>0.0737518</v>
      </c>
      <c r="H127" s="446">
        <v>0.0592572</v>
      </c>
      <c r="I127" s="348"/>
      <c r="J127" s="347">
        <f t="shared" si="20"/>
        <v>0.0737518</v>
      </c>
      <c r="K127" s="347">
        <f t="shared" si="21"/>
        <v>0</v>
      </c>
      <c r="L127" s="347">
        <f t="shared" si="22"/>
        <v>0.0737518</v>
      </c>
      <c r="M127" s="347">
        <f t="shared" si="23"/>
        <v>0.014494600000000003</v>
      </c>
    </row>
    <row r="128" spans="1:13" ht="15.75" customHeight="1">
      <c r="A128" s="405" t="s">
        <v>545</v>
      </c>
      <c r="B128" s="279">
        <v>440</v>
      </c>
      <c r="C128" s="277">
        <v>0.0456347</v>
      </c>
      <c r="D128" s="448"/>
      <c r="E128" s="447" t="s">
        <v>17</v>
      </c>
      <c r="F128" s="277"/>
      <c r="G128" s="373">
        <v>0.0456347</v>
      </c>
      <c r="H128" s="446">
        <v>0.0456347</v>
      </c>
      <c r="I128" s="348"/>
      <c r="J128" s="347">
        <f t="shared" si="20"/>
        <v>0.0456347</v>
      </c>
      <c r="K128" s="347">
        <f t="shared" si="21"/>
        <v>0</v>
      </c>
      <c r="L128" s="347">
        <f t="shared" si="22"/>
        <v>0.0456347</v>
      </c>
      <c r="M128" s="347">
        <f t="shared" si="23"/>
        <v>0</v>
      </c>
    </row>
    <row r="129" spans="1:13" ht="15.75" customHeight="1">
      <c r="A129" s="405" t="s">
        <v>544</v>
      </c>
      <c r="B129" s="279">
        <v>446</v>
      </c>
      <c r="C129" s="277"/>
      <c r="D129" s="448"/>
      <c r="E129" s="447" t="s">
        <v>17</v>
      </c>
      <c r="F129" s="277"/>
      <c r="G129" s="373"/>
      <c r="H129" s="446"/>
      <c r="I129" s="348"/>
      <c r="J129" s="347">
        <f t="shared" si="20"/>
        <v>0</v>
      </c>
      <c r="K129" s="347">
        <f t="shared" si="21"/>
        <v>0</v>
      </c>
      <c r="L129" s="347">
        <f t="shared" si="22"/>
        <v>0</v>
      </c>
      <c r="M129" s="347">
        <f t="shared" si="23"/>
        <v>0</v>
      </c>
    </row>
    <row r="130" spans="1:13" ht="15.75" customHeight="1">
      <c r="A130" s="405" t="s">
        <v>543</v>
      </c>
      <c r="B130" s="279">
        <v>451</v>
      </c>
      <c r="C130" s="277">
        <v>0.0970459</v>
      </c>
      <c r="D130" s="448"/>
      <c r="E130" s="447" t="s">
        <v>17</v>
      </c>
      <c r="F130" s="277"/>
      <c r="G130" s="373">
        <v>0.0970459</v>
      </c>
      <c r="H130" s="446">
        <v>0.0738095</v>
      </c>
      <c r="I130" s="348"/>
      <c r="J130" s="347">
        <f t="shared" si="20"/>
        <v>0.0970459</v>
      </c>
      <c r="K130" s="347">
        <f t="shared" si="21"/>
        <v>0</v>
      </c>
      <c r="L130" s="347">
        <f t="shared" si="22"/>
        <v>0.0970459</v>
      </c>
      <c r="M130" s="347">
        <f t="shared" si="23"/>
        <v>0.023236400000000004</v>
      </c>
    </row>
    <row r="131" spans="1:13" ht="15.75" customHeight="1">
      <c r="A131" s="405" t="s">
        <v>542</v>
      </c>
      <c r="B131" s="279">
        <v>454</v>
      </c>
      <c r="C131" s="277">
        <v>0.181676</v>
      </c>
      <c r="D131" s="448"/>
      <c r="E131" s="447" t="s">
        <v>17</v>
      </c>
      <c r="F131" s="277"/>
      <c r="G131" s="373">
        <v>0.181676</v>
      </c>
      <c r="H131" s="446">
        <v>0.148622</v>
      </c>
      <c r="I131" s="348"/>
      <c r="J131" s="347">
        <f t="shared" si="20"/>
        <v>0.181676</v>
      </c>
      <c r="K131" s="347">
        <f t="shared" si="21"/>
        <v>0</v>
      </c>
      <c r="L131" s="347">
        <f t="shared" si="22"/>
        <v>0.181676</v>
      </c>
      <c r="M131" s="347">
        <f t="shared" si="23"/>
        <v>0.033054</v>
      </c>
    </row>
    <row r="132" spans="1:13" ht="15.75" customHeight="1">
      <c r="A132" s="405" t="s">
        <v>541</v>
      </c>
      <c r="B132" s="279">
        <v>457</v>
      </c>
      <c r="C132" s="277"/>
      <c r="D132" s="448"/>
      <c r="E132" s="447" t="s">
        <v>17</v>
      </c>
      <c r="F132" s="277"/>
      <c r="G132" s="373"/>
      <c r="H132" s="446"/>
      <c r="I132" s="348"/>
      <c r="J132" s="347">
        <f t="shared" si="20"/>
        <v>0</v>
      </c>
      <c r="K132" s="347">
        <f t="shared" si="21"/>
        <v>0</v>
      </c>
      <c r="L132" s="347">
        <f t="shared" si="22"/>
        <v>0</v>
      </c>
      <c r="M132" s="347">
        <f t="shared" si="23"/>
        <v>0</v>
      </c>
    </row>
    <row r="133" spans="1:13" ht="15.75" customHeight="1">
      <c r="A133" s="405" t="s">
        <v>540</v>
      </c>
      <c r="B133" s="279">
        <v>460</v>
      </c>
      <c r="C133" s="277"/>
      <c r="D133" s="448"/>
      <c r="E133" s="447" t="s">
        <v>17</v>
      </c>
      <c r="F133" s="277"/>
      <c r="G133" s="373"/>
      <c r="H133" s="446"/>
      <c r="I133" s="348"/>
      <c r="J133" s="347">
        <f t="shared" si="20"/>
        <v>0</v>
      </c>
      <c r="K133" s="347">
        <f t="shared" si="21"/>
        <v>0</v>
      </c>
      <c r="L133" s="347">
        <f t="shared" si="22"/>
        <v>0</v>
      </c>
      <c r="M133" s="347">
        <f t="shared" si="23"/>
        <v>0</v>
      </c>
    </row>
    <row r="134" spans="1:13" ht="15.75" customHeight="1">
      <c r="A134" s="405" t="s">
        <v>539</v>
      </c>
      <c r="B134" s="279">
        <v>463</v>
      </c>
      <c r="C134" s="277"/>
      <c r="D134" s="448"/>
      <c r="E134" s="447" t="s">
        <v>17</v>
      </c>
      <c r="F134" s="277"/>
      <c r="G134" s="373"/>
      <c r="H134" s="446"/>
      <c r="I134" s="348"/>
      <c r="J134" s="347">
        <f t="shared" si="20"/>
        <v>0</v>
      </c>
      <c r="K134" s="347">
        <f t="shared" si="21"/>
        <v>0</v>
      </c>
      <c r="L134" s="347">
        <f t="shared" si="22"/>
        <v>0</v>
      </c>
      <c r="M134" s="347">
        <f t="shared" si="23"/>
        <v>0</v>
      </c>
    </row>
    <row r="135" spans="1:13" ht="15.75" customHeight="1">
      <c r="A135" s="405" t="s">
        <v>538</v>
      </c>
      <c r="B135" s="279">
        <v>489</v>
      </c>
      <c r="C135" s="277"/>
      <c r="D135" s="448"/>
      <c r="E135" s="447" t="s">
        <v>17</v>
      </c>
      <c r="F135" s="277"/>
      <c r="G135" s="373"/>
      <c r="H135" s="446"/>
      <c r="I135" s="348"/>
      <c r="J135" s="347">
        <f t="shared" si="20"/>
        <v>0</v>
      </c>
      <c r="K135" s="347">
        <f t="shared" si="21"/>
        <v>0</v>
      </c>
      <c r="L135" s="347">
        <f t="shared" si="22"/>
        <v>0</v>
      </c>
      <c r="M135" s="347">
        <f t="shared" si="23"/>
        <v>0</v>
      </c>
    </row>
    <row r="136" spans="1:13" ht="11.25" customHeight="1">
      <c r="A136" s="241"/>
      <c r="B136" s="418"/>
      <c r="C136" s="364"/>
      <c r="D136" s="364"/>
      <c r="E136" s="259" t="s">
        <v>17</v>
      </c>
      <c r="F136" s="364"/>
      <c r="G136" s="309"/>
      <c r="H136" s="247"/>
      <c r="I136" s="348"/>
      <c r="J136" s="347"/>
      <c r="K136" s="347"/>
      <c r="L136" s="347"/>
      <c r="M136" s="347"/>
    </row>
    <row r="137" spans="1:13" ht="15.75" customHeight="1">
      <c r="A137" s="280" t="s">
        <v>537</v>
      </c>
      <c r="B137" s="279">
        <v>498</v>
      </c>
      <c r="C137" s="277"/>
      <c r="D137" s="448"/>
      <c r="E137" s="447" t="s">
        <v>17</v>
      </c>
      <c r="F137" s="277"/>
      <c r="G137" s="373"/>
      <c r="H137" s="446"/>
      <c r="I137" s="348"/>
      <c r="J137" s="347">
        <f>C137+F137</f>
        <v>0</v>
      </c>
      <c r="K137" s="347">
        <f>G137-J137</f>
        <v>0</v>
      </c>
      <c r="L137" s="347">
        <f>C137-D137</f>
        <v>0</v>
      </c>
      <c r="M137" s="347">
        <f>G137-H137</f>
        <v>0</v>
      </c>
    </row>
    <row r="138" spans="1:13" ht="15.75" customHeight="1">
      <c r="A138" s="241"/>
      <c r="B138" s="418"/>
      <c r="C138" s="364"/>
      <c r="D138" s="364"/>
      <c r="E138" s="259" t="s">
        <v>17</v>
      </c>
      <c r="F138" s="364"/>
      <c r="G138" s="309"/>
      <c r="H138" s="247"/>
      <c r="I138" s="348"/>
      <c r="J138" s="347"/>
      <c r="K138" s="347"/>
      <c r="L138" s="347"/>
      <c r="M138" s="347"/>
    </row>
    <row r="139" spans="1:13" s="348" customFormat="1" ht="19.5" customHeight="1">
      <c r="A139" s="370" t="s">
        <v>536</v>
      </c>
      <c r="B139" s="451"/>
      <c r="C139" s="444">
        <f>C141+C151+C173+C187</f>
        <v>30.11163526</v>
      </c>
      <c r="D139" s="444">
        <f>D141+D151+D173+D187</f>
        <v>0</v>
      </c>
      <c r="E139" s="369" t="s">
        <v>17</v>
      </c>
      <c r="F139" s="444">
        <f>F141+F151+F173+F187</f>
        <v>0</v>
      </c>
      <c r="G139" s="368">
        <f>G141+G151+G173+G187</f>
        <v>30.11163526</v>
      </c>
      <c r="H139" s="441">
        <f>H141+H151+H173+H187</f>
        <v>10.142751670000003</v>
      </c>
      <c r="J139" s="347">
        <f>C139+F139</f>
        <v>30.11163526</v>
      </c>
      <c r="K139" s="347">
        <f>G139-J139</f>
        <v>0</v>
      </c>
      <c r="L139" s="347">
        <f>C139-D139</f>
        <v>30.11163526</v>
      </c>
      <c r="M139" s="347">
        <f>G139-H139</f>
        <v>19.968883589999997</v>
      </c>
    </row>
    <row r="140" spans="1:13" ht="11.25" customHeight="1">
      <c r="A140" s="241"/>
      <c r="B140" s="418"/>
      <c r="C140" s="364"/>
      <c r="D140" s="364"/>
      <c r="E140" s="259" t="s">
        <v>17</v>
      </c>
      <c r="F140" s="364"/>
      <c r="G140" s="309"/>
      <c r="H140" s="247"/>
      <c r="I140" s="348"/>
      <c r="J140" s="347"/>
      <c r="K140" s="347"/>
      <c r="L140" s="347"/>
      <c r="M140" s="347"/>
    </row>
    <row r="141" spans="1:13" s="241" customFormat="1" ht="15.75" customHeight="1">
      <c r="A141" s="457" t="s">
        <v>535</v>
      </c>
      <c r="B141" s="270"/>
      <c r="C141" s="406">
        <f>SUM(C142:C149)</f>
        <v>4.502721</v>
      </c>
      <c r="D141" s="406">
        <f>SUM(D142:D149)</f>
        <v>0</v>
      </c>
      <c r="E141" s="381" t="s">
        <v>17</v>
      </c>
      <c r="F141" s="406">
        <f>SUM(F142:F149)</f>
        <v>0</v>
      </c>
      <c r="G141" s="399">
        <f>SUM(G142:G149)</f>
        <v>4.502721</v>
      </c>
      <c r="H141" s="456">
        <f>SUM(H142:H149)</f>
        <v>0.3111889</v>
      </c>
      <c r="I141" s="358"/>
      <c r="J141" s="455">
        <f aca="true" t="shared" si="24" ref="J141:J149">C141+F141</f>
        <v>4.502721</v>
      </c>
      <c r="K141" s="455">
        <f aca="true" t="shared" si="25" ref="K141:K149">G141-J141</f>
        <v>0</v>
      </c>
      <c r="L141" s="455">
        <f aca="true" t="shared" si="26" ref="L141:L149">C141-D141</f>
        <v>4.502721</v>
      </c>
      <c r="M141" s="455">
        <f aca="true" t="shared" si="27" ref="M141:M149">G141-H141</f>
        <v>4.1915321</v>
      </c>
    </row>
    <row r="142" spans="1:13" ht="15.75" customHeight="1">
      <c r="A142" s="405" t="s">
        <v>534</v>
      </c>
      <c r="B142" s="279">
        <v>540</v>
      </c>
      <c r="C142" s="277">
        <v>0.06107</v>
      </c>
      <c r="D142" s="448"/>
      <c r="E142" s="447" t="s">
        <v>17</v>
      </c>
      <c r="F142" s="277"/>
      <c r="G142" s="373">
        <v>0.06107</v>
      </c>
      <c r="H142" s="446"/>
      <c r="I142" s="348"/>
      <c r="J142" s="347">
        <f t="shared" si="24"/>
        <v>0.06107</v>
      </c>
      <c r="K142" s="347">
        <f t="shared" si="25"/>
        <v>0</v>
      </c>
      <c r="L142" s="347">
        <f t="shared" si="26"/>
        <v>0.06107</v>
      </c>
      <c r="M142" s="347">
        <f t="shared" si="27"/>
        <v>0.06107</v>
      </c>
    </row>
    <row r="143" spans="1:13" ht="15.75" customHeight="1">
      <c r="A143" s="405" t="s">
        <v>533</v>
      </c>
      <c r="B143" s="279">
        <v>543</v>
      </c>
      <c r="C143" s="277">
        <v>0.284131</v>
      </c>
      <c r="D143" s="448"/>
      <c r="E143" s="447" t="s">
        <v>17</v>
      </c>
      <c r="F143" s="277"/>
      <c r="G143" s="373">
        <v>0.284131</v>
      </c>
      <c r="H143" s="446">
        <v>0.0207267</v>
      </c>
      <c r="I143" s="348"/>
      <c r="J143" s="347">
        <f t="shared" si="24"/>
        <v>0.284131</v>
      </c>
      <c r="K143" s="347">
        <f t="shared" si="25"/>
        <v>0</v>
      </c>
      <c r="L143" s="347">
        <f t="shared" si="26"/>
        <v>0.284131</v>
      </c>
      <c r="M143" s="347">
        <f t="shared" si="27"/>
        <v>0.26340430000000004</v>
      </c>
    </row>
    <row r="144" spans="1:13" ht="15.75" customHeight="1">
      <c r="A144" s="405" t="s">
        <v>532</v>
      </c>
      <c r="B144" s="279">
        <v>549</v>
      </c>
      <c r="C144" s="277">
        <v>0.448478</v>
      </c>
      <c r="D144" s="448"/>
      <c r="E144" s="447" t="s">
        <v>17</v>
      </c>
      <c r="F144" s="277"/>
      <c r="G144" s="373">
        <v>0.448478</v>
      </c>
      <c r="H144" s="446">
        <v>0.0211758</v>
      </c>
      <c r="I144" s="348"/>
      <c r="J144" s="347">
        <f t="shared" si="24"/>
        <v>0.448478</v>
      </c>
      <c r="K144" s="347">
        <f t="shared" si="25"/>
        <v>0</v>
      </c>
      <c r="L144" s="347">
        <f t="shared" si="26"/>
        <v>0.448478</v>
      </c>
      <c r="M144" s="347">
        <f t="shared" si="27"/>
        <v>0.42730219999999997</v>
      </c>
    </row>
    <row r="145" spans="1:13" ht="15.75" customHeight="1">
      <c r="A145" s="405" t="s">
        <v>531</v>
      </c>
      <c r="B145" s="279">
        <v>555</v>
      </c>
      <c r="C145" s="277">
        <v>0.117074</v>
      </c>
      <c r="D145" s="448"/>
      <c r="E145" s="447" t="s">
        <v>17</v>
      </c>
      <c r="F145" s="277"/>
      <c r="G145" s="373">
        <v>0.117074</v>
      </c>
      <c r="H145" s="446">
        <v>0.091483</v>
      </c>
      <c r="I145" s="348"/>
      <c r="J145" s="347">
        <f t="shared" si="24"/>
        <v>0.117074</v>
      </c>
      <c r="K145" s="347">
        <f t="shared" si="25"/>
        <v>0</v>
      </c>
      <c r="L145" s="347">
        <f t="shared" si="26"/>
        <v>0.117074</v>
      </c>
      <c r="M145" s="347">
        <f t="shared" si="27"/>
        <v>0.025591000000000003</v>
      </c>
    </row>
    <row r="146" spans="1:13" ht="15.75" customHeight="1">
      <c r="A146" s="405" t="s">
        <v>530</v>
      </c>
      <c r="B146" s="279">
        <v>573</v>
      </c>
      <c r="C146" s="277">
        <v>1.42838</v>
      </c>
      <c r="D146" s="448"/>
      <c r="E146" s="447" t="s">
        <v>17</v>
      </c>
      <c r="F146" s="277"/>
      <c r="G146" s="373">
        <v>1.42838</v>
      </c>
      <c r="H146" s="446"/>
      <c r="I146" s="348"/>
      <c r="J146" s="347">
        <f t="shared" si="24"/>
        <v>1.42838</v>
      </c>
      <c r="K146" s="347">
        <f t="shared" si="25"/>
        <v>0</v>
      </c>
      <c r="L146" s="347">
        <f t="shared" si="26"/>
        <v>1.42838</v>
      </c>
      <c r="M146" s="347">
        <f t="shared" si="27"/>
        <v>1.42838</v>
      </c>
    </row>
    <row r="147" spans="1:13" ht="15.75" customHeight="1">
      <c r="A147" s="454" t="s">
        <v>529</v>
      </c>
      <c r="B147" s="279">
        <v>550</v>
      </c>
      <c r="C147" s="277">
        <v>1.68003</v>
      </c>
      <c r="D147" s="448"/>
      <c r="E147" s="447" t="s">
        <v>17</v>
      </c>
      <c r="F147" s="277"/>
      <c r="G147" s="373">
        <v>1.68003</v>
      </c>
      <c r="H147" s="446">
        <v>0.144592</v>
      </c>
      <c r="I147" s="348"/>
      <c r="J147" s="347">
        <f t="shared" si="24"/>
        <v>1.68003</v>
      </c>
      <c r="K147" s="347">
        <f t="shared" si="25"/>
        <v>0</v>
      </c>
      <c r="L147" s="347">
        <f t="shared" si="26"/>
        <v>1.68003</v>
      </c>
      <c r="M147" s="347">
        <f t="shared" si="27"/>
        <v>1.5354379999999999</v>
      </c>
    </row>
    <row r="148" spans="1:13" ht="15.75" customHeight="1">
      <c r="A148" s="405" t="s">
        <v>528</v>
      </c>
      <c r="B148" s="279">
        <v>580</v>
      </c>
      <c r="C148" s="277">
        <v>0.483558</v>
      </c>
      <c r="D148" s="448"/>
      <c r="E148" s="447" t="s">
        <v>17</v>
      </c>
      <c r="F148" s="277"/>
      <c r="G148" s="373">
        <v>0.483558</v>
      </c>
      <c r="H148" s="446">
        <v>0.0332114</v>
      </c>
      <c r="I148" s="348"/>
      <c r="J148" s="347">
        <f t="shared" si="24"/>
        <v>0.483558</v>
      </c>
      <c r="K148" s="347">
        <f t="shared" si="25"/>
        <v>0</v>
      </c>
      <c r="L148" s="347">
        <f t="shared" si="26"/>
        <v>0.483558</v>
      </c>
      <c r="M148" s="347">
        <f t="shared" si="27"/>
        <v>0.4503466</v>
      </c>
    </row>
    <row r="149" spans="1:13" ht="15.75" customHeight="1">
      <c r="A149" s="405" t="s">
        <v>527</v>
      </c>
      <c r="B149" s="279">
        <v>589</v>
      </c>
      <c r="C149" s="277"/>
      <c r="D149" s="448"/>
      <c r="E149" s="447" t="s">
        <v>17</v>
      </c>
      <c r="F149" s="277"/>
      <c r="G149" s="373"/>
      <c r="H149" s="446"/>
      <c r="I149" s="348"/>
      <c r="J149" s="347">
        <f t="shared" si="24"/>
        <v>0</v>
      </c>
      <c r="K149" s="347">
        <f t="shared" si="25"/>
        <v>0</v>
      </c>
      <c r="L149" s="347">
        <f t="shared" si="26"/>
        <v>0</v>
      </c>
      <c r="M149" s="347">
        <f t="shared" si="27"/>
        <v>0</v>
      </c>
    </row>
    <row r="150" spans="1:13" ht="11.25" customHeight="1">
      <c r="A150" s="241"/>
      <c r="B150" s="418" t="s">
        <v>256</v>
      </c>
      <c r="C150" s="364"/>
      <c r="D150" s="364"/>
      <c r="E150" s="259" t="s">
        <v>17</v>
      </c>
      <c r="F150" s="364"/>
      <c r="G150" s="309"/>
      <c r="H150" s="247"/>
      <c r="I150" s="348"/>
      <c r="J150" s="347"/>
      <c r="K150" s="347"/>
      <c r="L150" s="347"/>
      <c r="M150" s="347"/>
    </row>
    <row r="151" spans="1:13" ht="15.75" customHeight="1">
      <c r="A151" s="280" t="s">
        <v>526</v>
      </c>
      <c r="B151" s="279"/>
      <c r="C151" s="448">
        <f>SUM(C152:C171)</f>
        <v>18.6989998</v>
      </c>
      <c r="D151" s="448">
        <f>SUM(D152:D171)</f>
        <v>0</v>
      </c>
      <c r="E151" s="374" t="s">
        <v>17</v>
      </c>
      <c r="F151" s="448">
        <f>SUM(F152:F171)</f>
        <v>0</v>
      </c>
      <c r="G151" s="373">
        <f>SUM(G152:G171)</f>
        <v>18.6989998</v>
      </c>
      <c r="H151" s="446">
        <f>SUM(H152:H171)</f>
        <v>8.954769820000003</v>
      </c>
      <c r="I151" s="348"/>
      <c r="J151" s="347">
        <f aca="true" t="shared" si="28" ref="J151:J171">C151+F151</f>
        <v>18.6989998</v>
      </c>
      <c r="K151" s="347">
        <f aca="true" t="shared" si="29" ref="K151:K171">G151-J151</f>
        <v>0</v>
      </c>
      <c r="L151" s="347">
        <f aca="true" t="shared" si="30" ref="L151:L171">C151-D151</f>
        <v>18.6989998</v>
      </c>
      <c r="M151" s="347">
        <f aca="true" t="shared" si="31" ref="M151:M171">G151-H151</f>
        <v>9.744229979999997</v>
      </c>
    </row>
    <row r="152" spans="1:13" ht="15.75" customHeight="1">
      <c r="A152" s="405" t="s">
        <v>525</v>
      </c>
      <c r="B152" s="279">
        <v>625</v>
      </c>
      <c r="C152" s="277">
        <v>12.708</v>
      </c>
      <c r="D152" s="448"/>
      <c r="E152" s="447" t="s">
        <v>17</v>
      </c>
      <c r="F152" s="277"/>
      <c r="G152" s="373">
        <v>12.708</v>
      </c>
      <c r="H152" s="446">
        <v>7.9147</v>
      </c>
      <c r="I152" s="348"/>
      <c r="J152" s="347">
        <f t="shared" si="28"/>
        <v>12.708</v>
      </c>
      <c r="K152" s="347">
        <f t="shared" si="29"/>
        <v>0</v>
      </c>
      <c r="L152" s="347">
        <f t="shared" si="30"/>
        <v>12.708</v>
      </c>
      <c r="M152" s="347">
        <f t="shared" si="31"/>
        <v>4.7933</v>
      </c>
    </row>
    <row r="153" spans="1:13" ht="15.75" customHeight="1">
      <c r="A153" s="405" t="s">
        <v>524</v>
      </c>
      <c r="B153" s="279" t="s">
        <v>523</v>
      </c>
      <c r="C153" s="277">
        <v>0.511563</v>
      </c>
      <c r="D153" s="448"/>
      <c r="E153" s="447" t="s">
        <v>17</v>
      </c>
      <c r="F153" s="277"/>
      <c r="G153" s="373">
        <v>0.511563</v>
      </c>
      <c r="H153" s="446">
        <v>0.102136</v>
      </c>
      <c r="I153" s="348"/>
      <c r="J153" s="347">
        <f t="shared" si="28"/>
        <v>0.511563</v>
      </c>
      <c r="K153" s="347">
        <f t="shared" si="29"/>
        <v>0</v>
      </c>
      <c r="L153" s="347">
        <f t="shared" si="30"/>
        <v>0.511563</v>
      </c>
      <c r="M153" s="347">
        <f t="shared" si="31"/>
        <v>0.409427</v>
      </c>
    </row>
    <row r="154" spans="1:13" ht="15.75" customHeight="1">
      <c r="A154" s="405" t="s">
        <v>522</v>
      </c>
      <c r="B154" s="279" t="s">
        <v>521</v>
      </c>
      <c r="C154" s="277">
        <v>0.164818</v>
      </c>
      <c r="D154" s="448"/>
      <c r="E154" s="447" t="s">
        <v>17</v>
      </c>
      <c r="F154" s="277"/>
      <c r="G154" s="373">
        <v>0.164818</v>
      </c>
      <c r="H154" s="446">
        <v>0.0212915</v>
      </c>
      <c r="I154" s="348"/>
      <c r="J154" s="347">
        <f t="shared" si="28"/>
        <v>0.164818</v>
      </c>
      <c r="K154" s="347">
        <f t="shared" si="29"/>
        <v>0</v>
      </c>
      <c r="L154" s="347">
        <f t="shared" si="30"/>
        <v>0.164818</v>
      </c>
      <c r="M154" s="347">
        <f t="shared" si="31"/>
        <v>0.1435265</v>
      </c>
    </row>
    <row r="155" spans="1:13" ht="15.75" customHeight="1">
      <c r="A155" s="405" t="s">
        <v>520</v>
      </c>
      <c r="B155" s="279">
        <v>666</v>
      </c>
      <c r="C155" s="277">
        <v>0.0102363</v>
      </c>
      <c r="D155" s="448"/>
      <c r="E155" s="447" t="s">
        <v>17</v>
      </c>
      <c r="F155" s="277"/>
      <c r="G155" s="373">
        <v>0.0102363</v>
      </c>
      <c r="H155" s="446"/>
      <c r="I155" s="348"/>
      <c r="J155" s="347">
        <f t="shared" si="28"/>
        <v>0.0102363</v>
      </c>
      <c r="K155" s="347">
        <f t="shared" si="29"/>
        <v>0</v>
      </c>
      <c r="L155" s="347">
        <f t="shared" si="30"/>
        <v>0.0102363</v>
      </c>
      <c r="M155" s="347">
        <f t="shared" si="31"/>
        <v>0.0102363</v>
      </c>
    </row>
    <row r="156" spans="1:13" ht="15.75" customHeight="1">
      <c r="A156" s="405" t="s">
        <v>519</v>
      </c>
      <c r="B156" s="279">
        <v>630</v>
      </c>
      <c r="C156" s="277"/>
      <c r="D156" s="448"/>
      <c r="E156" s="447" t="s">
        <v>17</v>
      </c>
      <c r="F156" s="277"/>
      <c r="G156" s="373"/>
      <c r="H156" s="446"/>
      <c r="I156" s="348"/>
      <c r="J156" s="347">
        <f t="shared" si="28"/>
        <v>0</v>
      </c>
      <c r="K156" s="347">
        <f t="shared" si="29"/>
        <v>0</v>
      </c>
      <c r="L156" s="347">
        <f t="shared" si="30"/>
        <v>0</v>
      </c>
      <c r="M156" s="347">
        <f t="shared" si="31"/>
        <v>0</v>
      </c>
    </row>
    <row r="157" spans="1:13" ht="15.75" customHeight="1">
      <c r="A157" s="405" t="s">
        <v>518</v>
      </c>
      <c r="B157" s="279" t="s">
        <v>517</v>
      </c>
      <c r="C157" s="277">
        <v>2.49772</v>
      </c>
      <c r="D157" s="448"/>
      <c r="E157" s="447" t="s">
        <v>17</v>
      </c>
      <c r="F157" s="277"/>
      <c r="G157" s="373">
        <v>2.49772</v>
      </c>
      <c r="H157" s="446">
        <v>0.530448</v>
      </c>
      <c r="I157" s="348"/>
      <c r="J157" s="347">
        <f t="shared" si="28"/>
        <v>2.49772</v>
      </c>
      <c r="K157" s="347">
        <f t="shared" si="29"/>
        <v>0</v>
      </c>
      <c r="L157" s="347">
        <f t="shared" si="30"/>
        <v>2.49772</v>
      </c>
      <c r="M157" s="347">
        <f t="shared" si="31"/>
        <v>1.9672720000000001</v>
      </c>
    </row>
    <row r="158" spans="1:13" ht="15.75" customHeight="1">
      <c r="A158" s="405" t="s">
        <v>516</v>
      </c>
      <c r="B158" s="279">
        <v>645</v>
      </c>
      <c r="C158" s="277">
        <v>0.0572022</v>
      </c>
      <c r="D158" s="448"/>
      <c r="E158" s="447" t="s">
        <v>17</v>
      </c>
      <c r="F158" s="277"/>
      <c r="G158" s="373">
        <v>0.0572022</v>
      </c>
      <c r="H158" s="446">
        <v>0.0201525</v>
      </c>
      <c r="I158" s="348"/>
      <c r="J158" s="347">
        <f t="shared" si="28"/>
        <v>0.0572022</v>
      </c>
      <c r="K158" s="347">
        <f t="shared" si="29"/>
        <v>0</v>
      </c>
      <c r="L158" s="347">
        <f t="shared" si="30"/>
        <v>0.0572022</v>
      </c>
      <c r="M158" s="347">
        <f t="shared" si="31"/>
        <v>0.037049700000000005</v>
      </c>
    </row>
    <row r="159" spans="1:13" ht="15.75" customHeight="1">
      <c r="A159" s="449" t="s">
        <v>515</v>
      </c>
      <c r="B159" s="279" t="s">
        <v>514</v>
      </c>
      <c r="C159" s="376">
        <v>0.342354</v>
      </c>
      <c r="D159" s="448"/>
      <c r="E159" s="447" t="s">
        <v>17</v>
      </c>
      <c r="F159" s="376"/>
      <c r="G159" s="373">
        <v>0.342354</v>
      </c>
      <c r="H159" s="446">
        <v>0.0583059</v>
      </c>
      <c r="I159" s="348"/>
      <c r="J159" s="347">
        <f t="shared" si="28"/>
        <v>0.342354</v>
      </c>
      <c r="K159" s="347">
        <f t="shared" si="29"/>
        <v>0</v>
      </c>
      <c r="L159" s="347">
        <f t="shared" si="30"/>
        <v>0.342354</v>
      </c>
      <c r="M159" s="347">
        <f t="shared" si="31"/>
        <v>0.28404809999999997</v>
      </c>
    </row>
    <row r="160" spans="1:13" ht="15.75" customHeight="1">
      <c r="A160" s="405" t="s">
        <v>513</v>
      </c>
      <c r="B160" s="279" t="s">
        <v>512</v>
      </c>
      <c r="C160" s="376">
        <v>0.320728</v>
      </c>
      <c r="D160" s="448"/>
      <c r="E160" s="447" t="s">
        <v>17</v>
      </c>
      <c r="F160" s="376"/>
      <c r="G160" s="373">
        <v>0.320728</v>
      </c>
      <c r="H160" s="446">
        <v>0.108799</v>
      </c>
      <c r="I160" s="348"/>
      <c r="J160" s="347">
        <f t="shared" si="28"/>
        <v>0.320728</v>
      </c>
      <c r="K160" s="347">
        <f t="shared" si="29"/>
        <v>0</v>
      </c>
      <c r="L160" s="347">
        <f t="shared" si="30"/>
        <v>0.320728</v>
      </c>
      <c r="M160" s="347">
        <f t="shared" si="31"/>
        <v>0.211929</v>
      </c>
    </row>
    <row r="161" spans="1:13" ht="15.75" customHeight="1">
      <c r="A161" s="405" t="s">
        <v>511</v>
      </c>
      <c r="B161" s="279">
        <v>655</v>
      </c>
      <c r="C161" s="277"/>
      <c r="D161" s="448"/>
      <c r="E161" s="447" t="s">
        <v>17</v>
      </c>
      <c r="F161" s="277"/>
      <c r="G161" s="373"/>
      <c r="H161" s="446"/>
      <c r="I161" s="348"/>
      <c r="J161" s="347">
        <f t="shared" si="28"/>
        <v>0</v>
      </c>
      <c r="K161" s="347">
        <f t="shared" si="29"/>
        <v>0</v>
      </c>
      <c r="L161" s="347">
        <f t="shared" si="30"/>
        <v>0</v>
      </c>
      <c r="M161" s="347">
        <f t="shared" si="31"/>
        <v>0</v>
      </c>
    </row>
    <row r="162" spans="1:13" ht="15.75" customHeight="1">
      <c r="A162" s="405" t="s">
        <v>510</v>
      </c>
      <c r="B162" s="279">
        <v>635</v>
      </c>
      <c r="C162" s="376">
        <v>1.13958</v>
      </c>
      <c r="D162" s="448"/>
      <c r="E162" s="447" t="s">
        <v>17</v>
      </c>
      <c r="F162" s="376"/>
      <c r="G162" s="373">
        <v>1.13958</v>
      </c>
      <c r="H162" s="446">
        <v>0.0185898</v>
      </c>
      <c r="I162" s="348"/>
      <c r="J162" s="347">
        <f t="shared" si="28"/>
        <v>1.13958</v>
      </c>
      <c r="K162" s="347">
        <f t="shared" si="29"/>
        <v>0</v>
      </c>
      <c r="L162" s="347">
        <f t="shared" si="30"/>
        <v>1.13958</v>
      </c>
      <c r="M162" s="347">
        <f t="shared" si="31"/>
        <v>1.1209902</v>
      </c>
    </row>
    <row r="163" spans="1:13" ht="15.75" customHeight="1">
      <c r="A163" s="405" t="s">
        <v>509</v>
      </c>
      <c r="B163" s="279">
        <v>660</v>
      </c>
      <c r="C163" s="277">
        <v>0.0515292</v>
      </c>
      <c r="D163" s="448"/>
      <c r="E163" s="447" t="s">
        <v>17</v>
      </c>
      <c r="F163" s="277"/>
      <c r="G163" s="373">
        <v>0.0515292</v>
      </c>
      <c r="H163" s="446">
        <v>0.00859102</v>
      </c>
      <c r="I163" s="348"/>
      <c r="J163" s="347">
        <f t="shared" si="28"/>
        <v>0.0515292</v>
      </c>
      <c r="K163" s="347">
        <f t="shared" si="29"/>
        <v>0</v>
      </c>
      <c r="L163" s="347">
        <f t="shared" si="30"/>
        <v>0.0515292</v>
      </c>
      <c r="M163" s="347">
        <f t="shared" si="31"/>
        <v>0.04293818</v>
      </c>
    </row>
    <row r="164" spans="1:13" ht="15.75" customHeight="1">
      <c r="A164" s="405" t="s">
        <v>508</v>
      </c>
      <c r="B164" s="279">
        <v>665</v>
      </c>
      <c r="C164" s="277">
        <v>0.472504</v>
      </c>
      <c r="D164" s="448"/>
      <c r="E164" s="447" t="s">
        <v>17</v>
      </c>
      <c r="F164" s="277"/>
      <c r="G164" s="373">
        <v>0.472504</v>
      </c>
      <c r="H164" s="446">
        <v>0.0174105</v>
      </c>
      <c r="I164" s="348"/>
      <c r="J164" s="347">
        <f t="shared" si="28"/>
        <v>0.472504</v>
      </c>
      <c r="K164" s="347">
        <f t="shared" si="29"/>
        <v>0</v>
      </c>
      <c r="L164" s="347">
        <f t="shared" si="30"/>
        <v>0.472504</v>
      </c>
      <c r="M164" s="347">
        <f t="shared" si="31"/>
        <v>0.4550935</v>
      </c>
    </row>
    <row r="165" spans="1:13" ht="15.75" customHeight="1">
      <c r="A165" s="405" t="s">
        <v>507</v>
      </c>
      <c r="B165" s="279">
        <v>640</v>
      </c>
      <c r="C165" s="277">
        <v>0.0547438</v>
      </c>
      <c r="D165" s="448"/>
      <c r="E165" s="447" t="s">
        <v>17</v>
      </c>
      <c r="F165" s="277"/>
      <c r="G165" s="373">
        <v>0.0547438</v>
      </c>
      <c r="H165" s="446"/>
      <c r="I165" s="348"/>
      <c r="J165" s="347">
        <f t="shared" si="28"/>
        <v>0.0547438</v>
      </c>
      <c r="K165" s="347">
        <f t="shared" si="29"/>
        <v>0</v>
      </c>
      <c r="L165" s="347">
        <f t="shared" si="30"/>
        <v>0.0547438</v>
      </c>
      <c r="M165" s="347">
        <f t="shared" si="31"/>
        <v>0.0547438</v>
      </c>
    </row>
    <row r="166" spans="1:13" ht="15.75" customHeight="1">
      <c r="A166" s="405" t="s">
        <v>506</v>
      </c>
      <c r="B166" s="279" t="s">
        <v>505</v>
      </c>
      <c r="C166" s="376">
        <v>0.0502479</v>
      </c>
      <c r="D166" s="448"/>
      <c r="E166" s="447" t="s">
        <v>17</v>
      </c>
      <c r="F166" s="376"/>
      <c r="G166" s="373">
        <v>0.0502479</v>
      </c>
      <c r="H166" s="446">
        <v>0.035917</v>
      </c>
      <c r="I166" s="348"/>
      <c r="J166" s="347">
        <f t="shared" si="28"/>
        <v>0.0502479</v>
      </c>
      <c r="K166" s="347">
        <f t="shared" si="29"/>
        <v>0</v>
      </c>
      <c r="L166" s="347">
        <f t="shared" si="30"/>
        <v>0.0502479</v>
      </c>
      <c r="M166" s="347">
        <f t="shared" si="31"/>
        <v>0.0143309</v>
      </c>
    </row>
    <row r="167" spans="1:13" ht="15.75" customHeight="1">
      <c r="A167" s="405" t="s">
        <v>504</v>
      </c>
      <c r="B167" s="279" t="s">
        <v>503</v>
      </c>
      <c r="C167" s="376"/>
      <c r="D167" s="448"/>
      <c r="E167" s="447" t="s">
        <v>17</v>
      </c>
      <c r="F167" s="376"/>
      <c r="G167" s="373"/>
      <c r="H167" s="446"/>
      <c r="I167" s="348"/>
      <c r="J167" s="347">
        <f t="shared" si="28"/>
        <v>0</v>
      </c>
      <c r="K167" s="347">
        <f t="shared" si="29"/>
        <v>0</v>
      </c>
      <c r="L167" s="347">
        <f t="shared" si="30"/>
        <v>0</v>
      </c>
      <c r="M167" s="347">
        <f t="shared" si="31"/>
        <v>0</v>
      </c>
    </row>
    <row r="168" spans="1:13" ht="15.75" customHeight="1">
      <c r="A168" s="405" t="s">
        <v>502</v>
      </c>
      <c r="B168" s="279" t="s">
        <v>501</v>
      </c>
      <c r="C168" s="376">
        <v>0.235781</v>
      </c>
      <c r="D168" s="448"/>
      <c r="E168" s="447" t="s">
        <v>17</v>
      </c>
      <c r="F168" s="376"/>
      <c r="G168" s="373">
        <v>0.235781</v>
      </c>
      <c r="H168" s="446">
        <v>0.099932</v>
      </c>
      <c r="I168" s="348"/>
      <c r="J168" s="347">
        <f t="shared" si="28"/>
        <v>0.235781</v>
      </c>
      <c r="K168" s="347">
        <f t="shared" si="29"/>
        <v>0</v>
      </c>
      <c r="L168" s="347">
        <f t="shared" si="30"/>
        <v>0.235781</v>
      </c>
      <c r="M168" s="347">
        <f t="shared" si="31"/>
        <v>0.135849</v>
      </c>
    </row>
    <row r="169" spans="1:13" ht="15.75" customHeight="1">
      <c r="A169" s="405" t="s">
        <v>500</v>
      </c>
      <c r="B169" s="279" t="s">
        <v>499</v>
      </c>
      <c r="C169" s="277">
        <v>0.0819924</v>
      </c>
      <c r="D169" s="448"/>
      <c r="E169" s="447" t="s">
        <v>17</v>
      </c>
      <c r="F169" s="277"/>
      <c r="G169" s="373">
        <v>0.0819924</v>
      </c>
      <c r="H169" s="446">
        <v>0.0184966</v>
      </c>
      <c r="I169" s="348"/>
      <c r="J169" s="347">
        <f t="shared" si="28"/>
        <v>0.0819924</v>
      </c>
      <c r="K169" s="347">
        <f t="shared" si="29"/>
        <v>0</v>
      </c>
      <c r="L169" s="347">
        <f t="shared" si="30"/>
        <v>0.0819924</v>
      </c>
      <c r="M169" s="347">
        <f t="shared" si="31"/>
        <v>0.06349579999999999</v>
      </c>
    </row>
    <row r="170" spans="1:13" ht="15.75" customHeight="1">
      <c r="A170" s="405" t="s">
        <v>498</v>
      </c>
      <c r="B170" s="279" t="s">
        <v>497</v>
      </c>
      <c r="C170" s="277"/>
      <c r="D170" s="448"/>
      <c r="E170" s="447" t="s">
        <v>17</v>
      </c>
      <c r="F170" s="277"/>
      <c r="G170" s="373"/>
      <c r="H170" s="446"/>
      <c r="I170" s="348"/>
      <c r="J170" s="347">
        <f t="shared" si="28"/>
        <v>0</v>
      </c>
      <c r="K170" s="347">
        <f t="shared" si="29"/>
        <v>0</v>
      </c>
      <c r="L170" s="347">
        <f t="shared" si="30"/>
        <v>0</v>
      </c>
      <c r="M170" s="347">
        <f t="shared" si="31"/>
        <v>0</v>
      </c>
    </row>
    <row r="171" spans="1:13" ht="15.75" customHeight="1">
      <c r="A171" s="449" t="s">
        <v>496</v>
      </c>
      <c r="B171" s="279">
        <v>689</v>
      </c>
      <c r="C171" s="277"/>
      <c r="D171" s="448"/>
      <c r="E171" s="447" t="s">
        <v>17</v>
      </c>
      <c r="F171" s="277"/>
      <c r="G171" s="373"/>
      <c r="H171" s="446"/>
      <c r="I171" s="348"/>
      <c r="J171" s="347">
        <f t="shared" si="28"/>
        <v>0</v>
      </c>
      <c r="K171" s="347">
        <f t="shared" si="29"/>
        <v>0</v>
      </c>
      <c r="L171" s="347">
        <f t="shared" si="30"/>
        <v>0</v>
      </c>
      <c r="M171" s="347">
        <f t="shared" si="31"/>
        <v>0</v>
      </c>
    </row>
    <row r="172" spans="1:13" ht="11.25" customHeight="1">
      <c r="A172" s="241"/>
      <c r="B172" s="418"/>
      <c r="C172" s="364"/>
      <c r="D172" s="364"/>
      <c r="E172" s="259" t="s">
        <v>17</v>
      </c>
      <c r="F172" s="364"/>
      <c r="G172" s="309"/>
      <c r="H172" s="247"/>
      <c r="I172" s="348"/>
      <c r="J172" s="347"/>
      <c r="K172" s="347"/>
      <c r="L172" s="347"/>
      <c r="M172" s="347"/>
    </row>
    <row r="173" spans="1:13" ht="15.75" customHeight="1">
      <c r="A173" s="280" t="s">
        <v>495</v>
      </c>
      <c r="B173" s="279"/>
      <c r="C173" s="448">
        <f>SUM(C174:C185)</f>
        <v>6.90991446</v>
      </c>
      <c r="D173" s="448">
        <f>SUM(D174:D185)</f>
        <v>0</v>
      </c>
      <c r="E173" s="374" t="s">
        <v>17</v>
      </c>
      <c r="F173" s="448">
        <f>SUM(F174:F185)</f>
        <v>0</v>
      </c>
      <c r="G173" s="373">
        <f>SUM(G174:G185)</f>
        <v>6.90991446</v>
      </c>
      <c r="H173" s="446">
        <f>SUM(H174:H185)</f>
        <v>0.87679295</v>
      </c>
      <c r="I173" s="348"/>
      <c r="J173" s="347">
        <f aca="true" t="shared" si="32" ref="J173:J185">C173+F173</f>
        <v>6.90991446</v>
      </c>
      <c r="K173" s="347">
        <f aca="true" t="shared" si="33" ref="K173:K185">G173-J173</f>
        <v>0</v>
      </c>
      <c r="L173" s="347">
        <f aca="true" t="shared" si="34" ref="L173:L185">C173-D173</f>
        <v>6.90991446</v>
      </c>
      <c r="M173" s="347">
        <f aca="true" t="shared" si="35" ref="M173:M185">G173-H173</f>
        <v>6.033121510000001</v>
      </c>
    </row>
    <row r="174" spans="1:13" ht="15.75" customHeight="1">
      <c r="A174" s="453" t="s">
        <v>494</v>
      </c>
      <c r="B174" s="279">
        <v>728</v>
      </c>
      <c r="C174" s="277">
        <v>0.926035</v>
      </c>
      <c r="D174" s="448"/>
      <c r="E174" s="447" t="s">
        <v>17</v>
      </c>
      <c r="F174" s="277"/>
      <c r="G174" s="373">
        <v>0.926035</v>
      </c>
      <c r="H174" s="446">
        <v>0.183716</v>
      </c>
      <c r="I174" s="348"/>
      <c r="J174" s="347">
        <f t="shared" si="32"/>
        <v>0.926035</v>
      </c>
      <c r="K174" s="347">
        <f t="shared" si="33"/>
        <v>0</v>
      </c>
      <c r="L174" s="347">
        <f t="shared" si="34"/>
        <v>0.926035</v>
      </c>
      <c r="M174" s="347">
        <f t="shared" si="35"/>
        <v>0.7423190000000001</v>
      </c>
    </row>
    <row r="175" spans="1:13" ht="15.75" customHeight="1">
      <c r="A175" s="450" t="s">
        <v>493</v>
      </c>
      <c r="B175" s="279">
        <v>730</v>
      </c>
      <c r="C175" s="277">
        <v>0.210664</v>
      </c>
      <c r="D175" s="448"/>
      <c r="E175" s="447" t="s">
        <v>17</v>
      </c>
      <c r="F175" s="277"/>
      <c r="G175" s="373">
        <v>0.210664</v>
      </c>
      <c r="H175" s="446">
        <v>0.0320875</v>
      </c>
      <c r="I175" s="348"/>
      <c r="J175" s="347">
        <f t="shared" si="32"/>
        <v>0.210664</v>
      </c>
      <c r="K175" s="347">
        <f t="shared" si="33"/>
        <v>0</v>
      </c>
      <c r="L175" s="347">
        <f t="shared" si="34"/>
        <v>0.210664</v>
      </c>
      <c r="M175" s="347">
        <f t="shared" si="35"/>
        <v>0.1785765</v>
      </c>
    </row>
    <row r="176" spans="1:13" ht="15.75" customHeight="1">
      <c r="A176" s="405" t="s">
        <v>492</v>
      </c>
      <c r="B176" s="279">
        <v>738</v>
      </c>
      <c r="C176" s="277">
        <v>0.0348034</v>
      </c>
      <c r="D176" s="448"/>
      <c r="E176" s="447" t="s">
        <v>17</v>
      </c>
      <c r="F176" s="277"/>
      <c r="G176" s="373">
        <v>0.0348034</v>
      </c>
      <c r="H176" s="446"/>
      <c r="I176" s="348"/>
      <c r="J176" s="347">
        <f t="shared" si="32"/>
        <v>0.0348034</v>
      </c>
      <c r="K176" s="347">
        <f t="shared" si="33"/>
        <v>0</v>
      </c>
      <c r="L176" s="347">
        <f t="shared" si="34"/>
        <v>0.0348034</v>
      </c>
      <c r="M176" s="347">
        <f t="shared" si="35"/>
        <v>0.0348034</v>
      </c>
    </row>
    <row r="177" spans="1:13" ht="15.75" customHeight="1">
      <c r="A177" s="450" t="s">
        <v>491</v>
      </c>
      <c r="B177" s="279">
        <v>740</v>
      </c>
      <c r="C177" s="277">
        <v>0.0519867</v>
      </c>
      <c r="D177" s="448"/>
      <c r="E177" s="447" t="s">
        <v>17</v>
      </c>
      <c r="F177" s="277"/>
      <c r="G177" s="373">
        <v>0.0519867</v>
      </c>
      <c r="H177" s="446">
        <v>0.0519867</v>
      </c>
      <c r="I177" s="348"/>
      <c r="J177" s="347">
        <f t="shared" si="32"/>
        <v>0.0519867</v>
      </c>
      <c r="K177" s="347">
        <f t="shared" si="33"/>
        <v>0</v>
      </c>
      <c r="L177" s="347">
        <f t="shared" si="34"/>
        <v>0.0519867</v>
      </c>
      <c r="M177" s="347">
        <f t="shared" si="35"/>
        <v>0</v>
      </c>
    </row>
    <row r="178" spans="1:13" ht="15.75" customHeight="1">
      <c r="A178" s="450" t="s">
        <v>490</v>
      </c>
      <c r="B178" s="279">
        <v>745</v>
      </c>
      <c r="C178" s="277">
        <v>0.00322526</v>
      </c>
      <c r="D178" s="448"/>
      <c r="E178" s="447" t="s">
        <v>17</v>
      </c>
      <c r="F178" s="277"/>
      <c r="G178" s="373">
        <v>0.00322526</v>
      </c>
      <c r="H178" s="446">
        <v>0.00322526</v>
      </c>
      <c r="I178" s="348"/>
      <c r="J178" s="347">
        <f t="shared" si="32"/>
        <v>0.00322526</v>
      </c>
      <c r="K178" s="347">
        <f t="shared" si="33"/>
        <v>0</v>
      </c>
      <c r="L178" s="347">
        <f t="shared" si="34"/>
        <v>0.00322526</v>
      </c>
      <c r="M178" s="347">
        <f t="shared" si="35"/>
        <v>0</v>
      </c>
    </row>
    <row r="179" spans="1:13" ht="15.75" customHeight="1">
      <c r="A179" s="405" t="s">
        <v>489</v>
      </c>
      <c r="B179" s="279">
        <v>751</v>
      </c>
      <c r="C179" s="277">
        <v>0.0486224</v>
      </c>
      <c r="D179" s="448"/>
      <c r="E179" s="447" t="s">
        <v>17</v>
      </c>
      <c r="F179" s="277"/>
      <c r="G179" s="373">
        <v>0.0486224</v>
      </c>
      <c r="H179" s="446"/>
      <c r="I179" s="348"/>
      <c r="J179" s="347">
        <f t="shared" si="32"/>
        <v>0.0486224</v>
      </c>
      <c r="K179" s="347">
        <f t="shared" si="33"/>
        <v>0</v>
      </c>
      <c r="L179" s="347">
        <f t="shared" si="34"/>
        <v>0.0486224</v>
      </c>
      <c r="M179" s="347">
        <f t="shared" si="35"/>
        <v>0.0486224</v>
      </c>
    </row>
    <row r="180" spans="1:13" ht="15.75" customHeight="1">
      <c r="A180" s="405" t="s">
        <v>488</v>
      </c>
      <c r="B180" s="279">
        <v>753</v>
      </c>
      <c r="C180" s="277">
        <v>4.00526</v>
      </c>
      <c r="D180" s="448"/>
      <c r="E180" s="447" t="s">
        <v>17</v>
      </c>
      <c r="F180" s="277"/>
      <c r="G180" s="373">
        <v>4.00526</v>
      </c>
      <c r="H180" s="446">
        <v>0.390548</v>
      </c>
      <c r="I180" s="348"/>
      <c r="J180" s="347">
        <f t="shared" si="32"/>
        <v>4.00526</v>
      </c>
      <c r="K180" s="347">
        <f t="shared" si="33"/>
        <v>0</v>
      </c>
      <c r="L180" s="347">
        <f t="shared" si="34"/>
        <v>4.00526</v>
      </c>
      <c r="M180" s="347">
        <f t="shared" si="35"/>
        <v>3.614712</v>
      </c>
    </row>
    <row r="181" spans="1:13" ht="15.75" customHeight="1">
      <c r="A181" s="450" t="s">
        <v>487</v>
      </c>
      <c r="B181" s="279">
        <v>755</v>
      </c>
      <c r="C181" s="277">
        <v>0.141257</v>
      </c>
      <c r="D181" s="448"/>
      <c r="E181" s="447" t="s">
        <v>17</v>
      </c>
      <c r="F181" s="277"/>
      <c r="G181" s="373">
        <v>0.141257</v>
      </c>
      <c r="H181" s="446">
        <v>0.00622449</v>
      </c>
      <c r="I181" s="348"/>
      <c r="J181" s="347">
        <f t="shared" si="32"/>
        <v>0.141257</v>
      </c>
      <c r="K181" s="347">
        <f t="shared" si="33"/>
        <v>0</v>
      </c>
      <c r="L181" s="347">
        <f t="shared" si="34"/>
        <v>0.141257</v>
      </c>
      <c r="M181" s="347">
        <f t="shared" si="35"/>
        <v>0.13503251</v>
      </c>
    </row>
    <row r="182" spans="1:13" ht="15.75" customHeight="1">
      <c r="A182" s="405" t="s">
        <v>486</v>
      </c>
      <c r="B182" s="279">
        <v>764</v>
      </c>
      <c r="C182" s="277">
        <v>0.0123499</v>
      </c>
      <c r="D182" s="448"/>
      <c r="E182" s="447" t="s">
        <v>17</v>
      </c>
      <c r="F182" s="277"/>
      <c r="G182" s="373">
        <v>0.0123499</v>
      </c>
      <c r="H182" s="446"/>
      <c r="I182" s="348"/>
      <c r="J182" s="347">
        <f t="shared" si="32"/>
        <v>0.0123499</v>
      </c>
      <c r="K182" s="347">
        <f t="shared" si="33"/>
        <v>0</v>
      </c>
      <c r="L182" s="347">
        <f t="shared" si="34"/>
        <v>0.0123499</v>
      </c>
      <c r="M182" s="347">
        <f t="shared" si="35"/>
        <v>0.0123499</v>
      </c>
    </row>
    <row r="183" spans="1:13" ht="15.75" customHeight="1">
      <c r="A183" s="405" t="s">
        <v>485</v>
      </c>
      <c r="B183" s="279">
        <v>765</v>
      </c>
      <c r="C183" s="277"/>
      <c r="D183" s="448"/>
      <c r="E183" s="447" t="s">
        <v>17</v>
      </c>
      <c r="F183" s="277"/>
      <c r="G183" s="373"/>
      <c r="H183" s="446"/>
      <c r="I183" s="348"/>
      <c r="J183" s="347">
        <f t="shared" si="32"/>
        <v>0</v>
      </c>
      <c r="K183" s="347">
        <f t="shared" si="33"/>
        <v>0</v>
      </c>
      <c r="L183" s="347">
        <f t="shared" si="34"/>
        <v>0</v>
      </c>
      <c r="M183" s="347">
        <f t="shared" si="35"/>
        <v>0</v>
      </c>
    </row>
    <row r="184" spans="1:13" ht="15.75" customHeight="1">
      <c r="A184" s="400" t="s">
        <v>484</v>
      </c>
      <c r="B184" s="279">
        <v>769</v>
      </c>
      <c r="C184" s="277">
        <v>1.45012</v>
      </c>
      <c r="D184" s="448"/>
      <c r="E184" s="447" t="s">
        <v>17</v>
      </c>
      <c r="F184" s="277"/>
      <c r="G184" s="373">
        <v>1.45012</v>
      </c>
      <c r="H184" s="446">
        <v>0.209005</v>
      </c>
      <c r="I184" s="348"/>
      <c r="J184" s="347">
        <f t="shared" si="32"/>
        <v>1.45012</v>
      </c>
      <c r="K184" s="347">
        <f t="shared" si="33"/>
        <v>0</v>
      </c>
      <c r="L184" s="347">
        <f t="shared" si="34"/>
        <v>1.45012</v>
      </c>
      <c r="M184" s="347">
        <f t="shared" si="35"/>
        <v>1.2411150000000002</v>
      </c>
    </row>
    <row r="185" spans="1:13" ht="15.75" customHeight="1">
      <c r="A185" s="405" t="s">
        <v>483</v>
      </c>
      <c r="B185" s="279">
        <v>789</v>
      </c>
      <c r="C185" s="277">
        <v>0.0255908</v>
      </c>
      <c r="D185" s="448"/>
      <c r="E185" s="447" t="s">
        <v>17</v>
      </c>
      <c r="F185" s="277"/>
      <c r="G185" s="373">
        <v>0.0255908</v>
      </c>
      <c r="H185" s="446"/>
      <c r="I185" s="348"/>
      <c r="J185" s="347">
        <f t="shared" si="32"/>
        <v>0.0255908</v>
      </c>
      <c r="K185" s="347">
        <f t="shared" si="33"/>
        <v>0</v>
      </c>
      <c r="L185" s="347">
        <f t="shared" si="34"/>
        <v>0.0255908</v>
      </c>
      <c r="M185" s="347">
        <f t="shared" si="35"/>
        <v>0.0255908</v>
      </c>
    </row>
    <row r="186" spans="1:13" ht="11.25" customHeight="1">
      <c r="A186" s="241"/>
      <c r="B186" s="418"/>
      <c r="C186" s="364"/>
      <c r="D186" s="364"/>
      <c r="E186" s="259" t="s">
        <v>17</v>
      </c>
      <c r="F186" s="364"/>
      <c r="G186" s="309"/>
      <c r="H186" s="247"/>
      <c r="I186" s="348"/>
      <c r="J186" s="347"/>
      <c r="K186" s="347"/>
      <c r="L186" s="347"/>
      <c r="M186" s="347"/>
    </row>
    <row r="187" spans="1:13" ht="15.75" customHeight="1">
      <c r="A187" s="280" t="s">
        <v>482</v>
      </c>
      <c r="B187" s="279">
        <v>798</v>
      </c>
      <c r="C187" s="277"/>
      <c r="D187" s="448"/>
      <c r="E187" s="447" t="s">
        <v>17</v>
      </c>
      <c r="F187" s="277"/>
      <c r="G187" s="373"/>
      <c r="H187" s="446"/>
      <c r="I187" s="348"/>
      <c r="J187" s="347">
        <f>C187+F187</f>
        <v>0</v>
      </c>
      <c r="K187" s="347">
        <f>G187-J187</f>
        <v>0</v>
      </c>
      <c r="L187" s="347">
        <f>C187-D187</f>
        <v>0</v>
      </c>
      <c r="M187" s="347">
        <f>G187-H187</f>
        <v>0</v>
      </c>
    </row>
    <row r="188" spans="1:13" ht="15.75" customHeight="1">
      <c r="A188" s="241"/>
      <c r="B188" s="418"/>
      <c r="C188" s="364"/>
      <c r="D188" s="364"/>
      <c r="E188" s="259" t="s">
        <v>17</v>
      </c>
      <c r="F188" s="364"/>
      <c r="G188" s="309"/>
      <c r="H188" s="247"/>
      <c r="I188" s="348"/>
      <c r="J188" s="347"/>
      <c r="K188" s="347"/>
      <c r="L188" s="347"/>
      <c r="M188" s="347"/>
    </row>
    <row r="189" spans="1:13" s="348" customFormat="1" ht="19.5" customHeight="1">
      <c r="A189" s="452" t="s">
        <v>481</v>
      </c>
      <c r="B189" s="451"/>
      <c r="C189" s="444">
        <f>SUM(C191:C207)</f>
        <v>0</v>
      </c>
      <c r="D189" s="444">
        <f>SUM(D191:D207)</f>
        <v>0</v>
      </c>
      <c r="E189" s="369" t="s">
        <v>17</v>
      </c>
      <c r="F189" s="444">
        <f>SUM(F191:F207)</f>
        <v>0</v>
      </c>
      <c r="G189" s="368">
        <f>SUM(G191:G207)</f>
        <v>0</v>
      </c>
      <c r="H189" s="441">
        <f>SUM(H191:H207)</f>
        <v>0</v>
      </c>
      <c r="J189" s="347">
        <f>C189+F189</f>
        <v>0</v>
      </c>
      <c r="K189" s="347">
        <f>G189-J189</f>
        <v>0</v>
      </c>
      <c r="L189" s="347">
        <f>C189-D189</f>
        <v>0</v>
      </c>
      <c r="M189" s="347">
        <f>G189-H189</f>
        <v>0</v>
      </c>
    </row>
    <row r="190" spans="1:13" ht="11.25" customHeight="1">
      <c r="A190" s="307"/>
      <c r="B190" s="418"/>
      <c r="C190" s="364"/>
      <c r="D190" s="364"/>
      <c r="E190" s="259" t="s">
        <v>17</v>
      </c>
      <c r="F190" s="364"/>
      <c r="G190" s="309"/>
      <c r="H190" s="247"/>
      <c r="I190" s="348"/>
      <c r="J190" s="347"/>
      <c r="K190" s="347"/>
      <c r="L190" s="347"/>
      <c r="M190" s="347"/>
    </row>
    <row r="191" spans="1:13" ht="15.75" customHeight="1">
      <c r="A191" s="450" t="s">
        <v>480</v>
      </c>
      <c r="B191" s="279">
        <v>831</v>
      </c>
      <c r="C191" s="277"/>
      <c r="D191" s="448"/>
      <c r="E191" s="447" t="s">
        <v>17</v>
      </c>
      <c r="F191" s="277"/>
      <c r="G191" s="373"/>
      <c r="H191" s="446"/>
      <c r="I191" s="348"/>
      <c r="J191" s="347">
        <f aca="true" t="shared" si="36" ref="J191:J207">C191+F191</f>
        <v>0</v>
      </c>
      <c r="K191" s="347">
        <f aca="true" t="shared" si="37" ref="K191:K207">G191-J191</f>
        <v>0</v>
      </c>
      <c r="L191" s="347">
        <f aca="true" t="shared" si="38" ref="L191:L207">C191-D191</f>
        <v>0</v>
      </c>
      <c r="M191" s="347">
        <f aca="true" t="shared" si="39" ref="M191:M207">G191-H191</f>
        <v>0</v>
      </c>
    </row>
    <row r="192" spans="1:13" ht="15.75" customHeight="1">
      <c r="A192" s="450" t="s">
        <v>479</v>
      </c>
      <c r="B192" s="279">
        <v>832</v>
      </c>
      <c r="C192" s="277"/>
      <c r="D192" s="448"/>
      <c r="E192" s="447" t="s">
        <v>17</v>
      </c>
      <c r="F192" s="277"/>
      <c r="G192" s="373"/>
      <c r="H192" s="446"/>
      <c r="I192" s="348"/>
      <c r="J192" s="347">
        <f t="shared" si="36"/>
        <v>0</v>
      </c>
      <c r="K192" s="347">
        <f t="shared" si="37"/>
        <v>0</v>
      </c>
      <c r="L192" s="347">
        <f t="shared" si="38"/>
        <v>0</v>
      </c>
      <c r="M192" s="347">
        <f t="shared" si="39"/>
        <v>0</v>
      </c>
    </row>
    <row r="193" spans="1:13" ht="15.75" customHeight="1">
      <c r="A193" s="405" t="s">
        <v>478</v>
      </c>
      <c r="B193" s="279">
        <v>836</v>
      </c>
      <c r="C193" s="277"/>
      <c r="D193" s="448"/>
      <c r="E193" s="447" t="s">
        <v>17</v>
      </c>
      <c r="F193" s="277"/>
      <c r="G193" s="373"/>
      <c r="H193" s="446"/>
      <c r="I193" s="348"/>
      <c r="J193" s="347">
        <f t="shared" si="36"/>
        <v>0</v>
      </c>
      <c r="K193" s="347">
        <f t="shared" si="37"/>
        <v>0</v>
      </c>
      <c r="L193" s="347">
        <f t="shared" si="38"/>
        <v>0</v>
      </c>
      <c r="M193" s="347">
        <f t="shared" si="39"/>
        <v>0</v>
      </c>
    </row>
    <row r="194" spans="1:13" ht="15.75" customHeight="1">
      <c r="A194" s="405" t="s">
        <v>477</v>
      </c>
      <c r="B194" s="279">
        <v>859</v>
      </c>
      <c r="C194" s="376"/>
      <c r="D194" s="448"/>
      <c r="E194" s="447" t="s">
        <v>17</v>
      </c>
      <c r="F194" s="376"/>
      <c r="G194" s="373"/>
      <c r="H194" s="446"/>
      <c r="I194" s="348"/>
      <c r="J194" s="347">
        <f t="shared" si="36"/>
        <v>0</v>
      </c>
      <c r="K194" s="347">
        <f t="shared" si="37"/>
        <v>0</v>
      </c>
      <c r="L194" s="347">
        <f t="shared" si="38"/>
        <v>0</v>
      </c>
      <c r="M194" s="347">
        <f t="shared" si="39"/>
        <v>0</v>
      </c>
    </row>
    <row r="195" spans="1:13" ht="15.75" customHeight="1">
      <c r="A195" s="405" t="s">
        <v>476</v>
      </c>
      <c r="B195" s="279">
        <v>860</v>
      </c>
      <c r="C195" s="376"/>
      <c r="D195" s="448"/>
      <c r="E195" s="447" t="s">
        <v>17</v>
      </c>
      <c r="F195" s="376"/>
      <c r="G195" s="373"/>
      <c r="H195" s="446"/>
      <c r="I195" s="348"/>
      <c r="J195" s="347">
        <f t="shared" si="36"/>
        <v>0</v>
      </c>
      <c r="K195" s="347">
        <f t="shared" si="37"/>
        <v>0</v>
      </c>
      <c r="L195" s="347">
        <f t="shared" si="38"/>
        <v>0</v>
      </c>
      <c r="M195" s="347">
        <f t="shared" si="39"/>
        <v>0</v>
      </c>
    </row>
    <row r="196" spans="1:13" ht="15.75" customHeight="1">
      <c r="A196" s="405" t="s">
        <v>475</v>
      </c>
      <c r="B196" s="279">
        <v>845</v>
      </c>
      <c r="C196" s="277"/>
      <c r="D196" s="448"/>
      <c r="E196" s="447" t="s">
        <v>17</v>
      </c>
      <c r="F196" s="277"/>
      <c r="G196" s="373"/>
      <c r="H196" s="446"/>
      <c r="I196" s="348"/>
      <c r="J196" s="347">
        <f t="shared" si="36"/>
        <v>0</v>
      </c>
      <c r="K196" s="347">
        <f t="shared" si="37"/>
        <v>0</v>
      </c>
      <c r="L196" s="347">
        <f t="shared" si="38"/>
        <v>0</v>
      </c>
      <c r="M196" s="347">
        <f t="shared" si="39"/>
        <v>0</v>
      </c>
    </row>
    <row r="197" spans="1:13" ht="15.75" customHeight="1">
      <c r="A197" s="405" t="s">
        <v>474</v>
      </c>
      <c r="B197" s="279">
        <v>856</v>
      </c>
      <c r="C197" s="277"/>
      <c r="D197" s="448"/>
      <c r="E197" s="447" t="s">
        <v>17</v>
      </c>
      <c r="F197" s="277"/>
      <c r="G197" s="373"/>
      <c r="H197" s="446"/>
      <c r="I197" s="348"/>
      <c r="J197" s="347">
        <f t="shared" si="36"/>
        <v>0</v>
      </c>
      <c r="K197" s="347">
        <f t="shared" si="37"/>
        <v>0</v>
      </c>
      <c r="L197" s="347">
        <f t="shared" si="38"/>
        <v>0</v>
      </c>
      <c r="M197" s="347">
        <f t="shared" si="39"/>
        <v>0</v>
      </c>
    </row>
    <row r="198" spans="1:13" ht="15.75" customHeight="1">
      <c r="A198" s="405" t="s">
        <v>473</v>
      </c>
      <c r="B198" s="279">
        <v>861</v>
      </c>
      <c r="C198" s="277"/>
      <c r="D198" s="448"/>
      <c r="E198" s="447" t="s">
        <v>17</v>
      </c>
      <c r="F198" s="277"/>
      <c r="G198" s="373"/>
      <c r="H198" s="446"/>
      <c r="I198" s="348"/>
      <c r="J198" s="347">
        <f t="shared" si="36"/>
        <v>0</v>
      </c>
      <c r="K198" s="347">
        <f t="shared" si="37"/>
        <v>0</v>
      </c>
      <c r="L198" s="347">
        <f t="shared" si="38"/>
        <v>0</v>
      </c>
      <c r="M198" s="347">
        <f t="shared" si="39"/>
        <v>0</v>
      </c>
    </row>
    <row r="199" spans="1:13" ht="15.75" customHeight="1">
      <c r="A199" s="405" t="s">
        <v>472</v>
      </c>
      <c r="B199" s="279">
        <v>862</v>
      </c>
      <c r="C199" s="277"/>
      <c r="D199" s="448"/>
      <c r="E199" s="447" t="s">
        <v>17</v>
      </c>
      <c r="F199" s="277"/>
      <c r="G199" s="373"/>
      <c r="H199" s="446"/>
      <c r="I199" s="348"/>
      <c r="J199" s="347">
        <f t="shared" si="36"/>
        <v>0</v>
      </c>
      <c r="K199" s="347">
        <f t="shared" si="37"/>
        <v>0</v>
      </c>
      <c r="L199" s="347">
        <f t="shared" si="38"/>
        <v>0</v>
      </c>
      <c r="M199" s="347">
        <f t="shared" si="39"/>
        <v>0</v>
      </c>
    </row>
    <row r="200" spans="1:13" ht="15.75" customHeight="1">
      <c r="A200" s="449" t="s">
        <v>471</v>
      </c>
      <c r="B200" s="279">
        <v>880</v>
      </c>
      <c r="C200" s="277"/>
      <c r="D200" s="448"/>
      <c r="E200" s="447" t="s">
        <v>17</v>
      </c>
      <c r="F200" s="277"/>
      <c r="G200" s="373"/>
      <c r="H200" s="446"/>
      <c r="I200" s="348"/>
      <c r="J200" s="347">
        <f t="shared" si="36"/>
        <v>0</v>
      </c>
      <c r="K200" s="347">
        <f t="shared" si="37"/>
        <v>0</v>
      </c>
      <c r="L200" s="347">
        <f t="shared" si="38"/>
        <v>0</v>
      </c>
      <c r="M200" s="347">
        <f t="shared" si="39"/>
        <v>0</v>
      </c>
    </row>
    <row r="201" spans="1:13" ht="15.75" customHeight="1">
      <c r="A201" s="405" t="s">
        <v>470</v>
      </c>
      <c r="B201" s="279">
        <v>866</v>
      </c>
      <c r="C201" s="277"/>
      <c r="D201" s="448"/>
      <c r="E201" s="447" t="s">
        <v>17</v>
      </c>
      <c r="F201" s="277"/>
      <c r="G201" s="373"/>
      <c r="H201" s="446"/>
      <c r="I201" s="348"/>
      <c r="J201" s="347">
        <f t="shared" si="36"/>
        <v>0</v>
      </c>
      <c r="K201" s="347">
        <f t="shared" si="37"/>
        <v>0</v>
      </c>
      <c r="L201" s="347">
        <f t="shared" si="38"/>
        <v>0</v>
      </c>
      <c r="M201" s="347">
        <f t="shared" si="39"/>
        <v>0</v>
      </c>
    </row>
    <row r="202" spans="1:13" ht="15.75" customHeight="1">
      <c r="A202" s="405" t="s">
        <v>469</v>
      </c>
      <c r="B202" s="279">
        <v>868</v>
      </c>
      <c r="C202" s="277"/>
      <c r="D202" s="448"/>
      <c r="E202" s="447" t="s">
        <v>17</v>
      </c>
      <c r="F202" s="277"/>
      <c r="G202" s="373"/>
      <c r="H202" s="446"/>
      <c r="I202" s="348"/>
      <c r="J202" s="347">
        <f t="shared" si="36"/>
        <v>0</v>
      </c>
      <c r="K202" s="347">
        <f t="shared" si="37"/>
        <v>0</v>
      </c>
      <c r="L202" s="347">
        <f t="shared" si="38"/>
        <v>0</v>
      </c>
      <c r="M202" s="347">
        <f t="shared" si="39"/>
        <v>0</v>
      </c>
    </row>
    <row r="203" spans="1:13" ht="15.75" customHeight="1">
      <c r="A203" s="405" t="s">
        <v>468</v>
      </c>
      <c r="B203" s="279">
        <v>870</v>
      </c>
      <c r="C203" s="277"/>
      <c r="D203" s="448"/>
      <c r="E203" s="447" t="s">
        <v>17</v>
      </c>
      <c r="F203" s="277"/>
      <c r="G203" s="373"/>
      <c r="H203" s="446"/>
      <c r="I203" s="348"/>
      <c r="J203" s="347">
        <f t="shared" si="36"/>
        <v>0</v>
      </c>
      <c r="K203" s="347">
        <f t="shared" si="37"/>
        <v>0</v>
      </c>
      <c r="L203" s="347">
        <f t="shared" si="38"/>
        <v>0</v>
      </c>
      <c r="M203" s="347">
        <f t="shared" si="39"/>
        <v>0</v>
      </c>
    </row>
    <row r="204" spans="1:13" ht="15.75" customHeight="1">
      <c r="A204" s="405" t="s">
        <v>467</v>
      </c>
      <c r="B204" s="279">
        <v>872</v>
      </c>
      <c r="C204" s="277"/>
      <c r="D204" s="448"/>
      <c r="E204" s="447" t="s">
        <v>17</v>
      </c>
      <c r="F204" s="277"/>
      <c r="G204" s="373"/>
      <c r="H204" s="446"/>
      <c r="I204" s="348"/>
      <c r="J204" s="347">
        <f t="shared" si="36"/>
        <v>0</v>
      </c>
      <c r="K204" s="347">
        <f t="shared" si="37"/>
        <v>0</v>
      </c>
      <c r="L204" s="347">
        <f t="shared" si="38"/>
        <v>0</v>
      </c>
      <c r="M204" s="347">
        <f t="shared" si="39"/>
        <v>0</v>
      </c>
    </row>
    <row r="205" spans="1:13" ht="15.75" customHeight="1">
      <c r="A205" s="405" t="s">
        <v>466</v>
      </c>
      <c r="B205" s="279">
        <v>854</v>
      </c>
      <c r="C205" s="277"/>
      <c r="D205" s="448"/>
      <c r="E205" s="447" t="s">
        <v>17</v>
      </c>
      <c r="F205" s="277"/>
      <c r="G205" s="373"/>
      <c r="H205" s="446"/>
      <c r="I205" s="348"/>
      <c r="J205" s="347">
        <f t="shared" si="36"/>
        <v>0</v>
      </c>
      <c r="K205" s="347">
        <f t="shared" si="37"/>
        <v>0</v>
      </c>
      <c r="L205" s="347">
        <f t="shared" si="38"/>
        <v>0</v>
      </c>
      <c r="M205" s="347">
        <f t="shared" si="39"/>
        <v>0</v>
      </c>
    </row>
    <row r="206" spans="1:13" ht="15.75" customHeight="1">
      <c r="A206" s="405" t="s">
        <v>465</v>
      </c>
      <c r="B206" s="279">
        <v>876</v>
      </c>
      <c r="C206" s="277"/>
      <c r="D206" s="448"/>
      <c r="E206" s="447" t="s">
        <v>17</v>
      </c>
      <c r="F206" s="277"/>
      <c r="G206" s="373"/>
      <c r="H206" s="446"/>
      <c r="I206" s="348"/>
      <c r="J206" s="347">
        <f t="shared" si="36"/>
        <v>0</v>
      </c>
      <c r="K206" s="347">
        <f t="shared" si="37"/>
        <v>0</v>
      </c>
      <c r="L206" s="347">
        <f t="shared" si="38"/>
        <v>0</v>
      </c>
      <c r="M206" s="347">
        <f t="shared" si="39"/>
        <v>0</v>
      </c>
    </row>
    <row r="207" spans="1:13" ht="15.75" customHeight="1">
      <c r="A207" s="405" t="s">
        <v>464</v>
      </c>
      <c r="B207" s="279">
        <v>889</v>
      </c>
      <c r="C207" s="277"/>
      <c r="D207" s="448"/>
      <c r="E207" s="447" t="s">
        <v>17</v>
      </c>
      <c r="F207" s="277"/>
      <c r="G207" s="373"/>
      <c r="H207" s="446"/>
      <c r="I207" s="348"/>
      <c r="J207" s="347">
        <f t="shared" si="36"/>
        <v>0</v>
      </c>
      <c r="K207" s="347">
        <f t="shared" si="37"/>
        <v>0</v>
      </c>
      <c r="L207" s="347">
        <f t="shared" si="38"/>
        <v>0</v>
      </c>
      <c r="M207" s="347">
        <f t="shared" si="39"/>
        <v>0</v>
      </c>
    </row>
    <row r="208" spans="1:13" ht="15.75" customHeight="1">
      <c r="A208" s="241"/>
      <c r="B208" s="418"/>
      <c r="C208" s="364"/>
      <c r="D208" s="364"/>
      <c r="E208" s="259" t="s">
        <v>17</v>
      </c>
      <c r="F208" s="364"/>
      <c r="G208" s="309"/>
      <c r="H208" s="247"/>
      <c r="I208" s="348"/>
      <c r="J208" s="347"/>
      <c r="K208" s="347"/>
      <c r="L208" s="347"/>
      <c r="M208" s="347"/>
    </row>
    <row r="209" spans="1:13" s="348" customFormat="1" ht="19.5" customHeight="1">
      <c r="A209" s="445" t="s">
        <v>463</v>
      </c>
      <c r="B209" s="279">
        <v>998</v>
      </c>
      <c r="C209" s="442">
        <v>7.34115</v>
      </c>
      <c r="D209" s="444"/>
      <c r="E209" s="443" t="s">
        <v>17</v>
      </c>
      <c r="F209" s="442"/>
      <c r="G209" s="368">
        <v>7.34115</v>
      </c>
      <c r="H209" s="441">
        <v>0.39369</v>
      </c>
      <c r="J209" s="347">
        <f>C209+F209</f>
        <v>7.34115</v>
      </c>
      <c r="K209" s="347">
        <f>G209-J209</f>
        <v>0</v>
      </c>
      <c r="L209" s="347">
        <f>C209-D209</f>
        <v>7.34115</v>
      </c>
      <c r="M209" s="347">
        <f>G209-H209</f>
        <v>6.9474599999999995</v>
      </c>
    </row>
    <row r="210" spans="1:13" ht="15.75" customHeight="1">
      <c r="A210" s="241"/>
      <c r="B210" s="418"/>
      <c r="C210" s="364"/>
      <c r="D210" s="364"/>
      <c r="E210" s="259" t="s">
        <v>17</v>
      </c>
      <c r="F210" s="364"/>
      <c r="G210" s="309"/>
      <c r="H210" s="247"/>
      <c r="I210" s="348"/>
      <c r="J210" s="347"/>
      <c r="K210" s="347"/>
      <c r="L210" s="347"/>
      <c r="M210" s="347"/>
    </row>
    <row r="211" spans="1:13" s="352" customFormat="1" ht="19.5" customHeight="1">
      <c r="A211" s="370" t="s">
        <v>462</v>
      </c>
      <c r="B211" s="279"/>
      <c r="C211" s="368">
        <f>C16+C31+C96+C139+C189+C209</f>
        <v>66.169203584</v>
      </c>
      <c r="D211" s="368">
        <f>D16+D31+D96+D139+D189+D209</f>
        <v>0</v>
      </c>
      <c r="E211" s="369" t="s">
        <v>17</v>
      </c>
      <c r="F211" s="368">
        <f>F16+F31+F96+F139+F189+F209</f>
        <v>0</v>
      </c>
      <c r="G211" s="368">
        <f>G16+G31+G96+G139+G189+G209</f>
        <v>66.169203584</v>
      </c>
      <c r="H211" s="440">
        <f>H16+H31+H96+H139+H189+H209</f>
        <v>16.071072311</v>
      </c>
      <c r="I211" s="348"/>
      <c r="J211" s="366">
        <f>C211+F211</f>
        <v>66.169203584</v>
      </c>
      <c r="K211" s="366">
        <f>G211-J211</f>
        <v>0</v>
      </c>
      <c r="L211" s="366">
        <f>C211-D211</f>
        <v>66.169203584</v>
      </c>
      <c r="M211" s="366">
        <f>G211-H211</f>
        <v>50.098131273</v>
      </c>
    </row>
    <row r="212" spans="1:13" ht="15.75" customHeight="1">
      <c r="A212" s="335"/>
      <c r="B212" s="418"/>
      <c r="C212" s="364"/>
      <c r="D212" s="364"/>
      <c r="E212" s="364"/>
      <c r="F212" s="364"/>
      <c r="G212" s="309"/>
      <c r="H212" s="247"/>
      <c r="I212" s="348"/>
      <c r="J212" s="347"/>
      <c r="K212" s="347"/>
      <c r="L212" s="347"/>
      <c r="M212" s="347"/>
    </row>
    <row r="213" spans="1:13" ht="15.75" customHeight="1">
      <c r="A213" s="335"/>
      <c r="B213" s="418"/>
      <c r="C213" s="364"/>
      <c r="D213" s="364"/>
      <c r="E213" s="364"/>
      <c r="F213" s="364"/>
      <c r="G213" s="309"/>
      <c r="H213" s="247"/>
      <c r="I213" s="348"/>
      <c r="J213" s="347"/>
      <c r="K213" s="347"/>
      <c r="L213" s="347"/>
      <c r="M213" s="347"/>
    </row>
    <row r="214" spans="1:13" ht="15.75" customHeight="1">
      <c r="A214" s="335"/>
      <c r="B214" s="418"/>
      <c r="C214" s="364"/>
      <c r="D214" s="364"/>
      <c r="E214" s="364"/>
      <c r="F214" s="364"/>
      <c r="G214" s="309"/>
      <c r="H214" s="247"/>
      <c r="I214" s="348"/>
      <c r="J214" s="347"/>
      <c r="K214" s="347"/>
      <c r="L214" s="347"/>
      <c r="M214" s="347"/>
    </row>
    <row r="215" spans="1:13" ht="15.75" customHeight="1">
      <c r="A215" s="335"/>
      <c r="B215" s="418"/>
      <c r="C215" s="364"/>
      <c r="D215" s="364"/>
      <c r="E215" s="364"/>
      <c r="F215" s="364"/>
      <c r="G215" s="309"/>
      <c r="H215" s="247"/>
      <c r="I215" s="348"/>
      <c r="J215" s="347"/>
      <c r="K215" s="347"/>
      <c r="L215" s="347"/>
      <c r="M215" s="347"/>
    </row>
    <row r="216" spans="1:13" ht="15.75" customHeight="1">
      <c r="A216" s="439" t="s">
        <v>461</v>
      </c>
      <c r="B216" s="438"/>
      <c r="C216" s="426"/>
      <c r="D216" s="426"/>
      <c r="E216" s="426"/>
      <c r="F216" s="426"/>
      <c r="G216" s="425"/>
      <c r="H216" s="437"/>
      <c r="I216" s="348"/>
      <c r="J216" s="347"/>
      <c r="K216" s="347"/>
      <c r="L216" s="347"/>
      <c r="M216" s="347"/>
    </row>
    <row r="217" spans="1:13" ht="15.75" customHeight="1">
      <c r="A217" s="407" t="s">
        <v>460</v>
      </c>
      <c r="B217" s="270">
        <v>992</v>
      </c>
      <c r="C217" s="406">
        <v>7.84551</v>
      </c>
      <c r="D217" s="381" t="s">
        <v>17</v>
      </c>
      <c r="E217" s="406"/>
      <c r="F217" s="406"/>
      <c r="G217" s="399">
        <v>7.84551</v>
      </c>
      <c r="H217" s="379" t="s">
        <v>17</v>
      </c>
      <c r="I217" s="348"/>
      <c r="J217" s="347">
        <f aca="true" t="shared" si="40" ref="J217:J225">C217+E217+F217</f>
        <v>7.84551</v>
      </c>
      <c r="K217" s="347">
        <f aca="true" t="shared" si="41" ref="K217:K225">G217-J217</f>
        <v>0</v>
      </c>
      <c r="L217" s="378" t="s">
        <v>17</v>
      </c>
      <c r="M217" s="378" t="s">
        <v>17</v>
      </c>
    </row>
    <row r="218" spans="1:13" ht="15.75" customHeight="1">
      <c r="A218" s="436" t="s">
        <v>459</v>
      </c>
      <c r="B218" s="279">
        <v>959</v>
      </c>
      <c r="C218" s="277">
        <v>0.0383861</v>
      </c>
      <c r="D218" s="374" t="s">
        <v>17</v>
      </c>
      <c r="E218" s="277"/>
      <c r="F218" s="277"/>
      <c r="G218" s="373">
        <v>0.0383861</v>
      </c>
      <c r="H218" s="401" t="s">
        <v>17</v>
      </c>
      <c r="I218" s="348"/>
      <c r="J218" s="347">
        <f t="shared" si="40"/>
        <v>0.0383861</v>
      </c>
      <c r="K218" s="347">
        <f t="shared" si="41"/>
        <v>0</v>
      </c>
      <c r="L218" s="378" t="s">
        <v>17</v>
      </c>
      <c r="M218" s="378" t="s">
        <v>17</v>
      </c>
    </row>
    <row r="219" spans="1:13" ht="15.75" customHeight="1">
      <c r="A219" s="436" t="s">
        <v>458</v>
      </c>
      <c r="B219" s="279">
        <v>963</v>
      </c>
      <c r="C219" s="277"/>
      <c r="D219" s="374" t="s">
        <v>17</v>
      </c>
      <c r="E219" s="277"/>
      <c r="F219" s="277"/>
      <c r="G219" s="373"/>
      <c r="H219" s="401" t="s">
        <v>17</v>
      </c>
      <c r="I219" s="348"/>
      <c r="J219" s="347">
        <f t="shared" si="40"/>
        <v>0</v>
      </c>
      <c r="K219" s="347">
        <f t="shared" si="41"/>
        <v>0</v>
      </c>
      <c r="L219" s="378" t="s">
        <v>17</v>
      </c>
      <c r="M219" s="378" t="s">
        <v>17</v>
      </c>
    </row>
    <row r="220" spans="1:13" ht="15.75" customHeight="1">
      <c r="A220" s="313" t="s">
        <v>457</v>
      </c>
      <c r="B220" s="279" t="s">
        <v>456</v>
      </c>
      <c r="C220" s="277"/>
      <c r="D220" s="374" t="s">
        <v>17</v>
      </c>
      <c r="E220" s="277"/>
      <c r="F220" s="277"/>
      <c r="G220" s="373"/>
      <c r="H220" s="401" t="s">
        <v>17</v>
      </c>
      <c r="I220" s="348"/>
      <c r="J220" s="347">
        <f t="shared" si="40"/>
        <v>0</v>
      </c>
      <c r="K220" s="347">
        <f t="shared" si="41"/>
        <v>0</v>
      </c>
      <c r="L220" s="378" t="s">
        <v>17</v>
      </c>
      <c r="M220" s="378" t="s">
        <v>17</v>
      </c>
    </row>
    <row r="221" spans="1:13" ht="15.75" customHeight="1">
      <c r="A221" s="313" t="s">
        <v>455</v>
      </c>
      <c r="B221" s="279">
        <v>966</v>
      </c>
      <c r="C221" s="277"/>
      <c r="D221" s="374" t="s">
        <v>17</v>
      </c>
      <c r="E221" s="277"/>
      <c r="F221" s="277"/>
      <c r="G221" s="373"/>
      <c r="H221" s="401" t="s">
        <v>17</v>
      </c>
      <c r="I221" s="348"/>
      <c r="J221" s="347">
        <f t="shared" si="40"/>
        <v>0</v>
      </c>
      <c r="K221" s="347">
        <f t="shared" si="41"/>
        <v>0</v>
      </c>
      <c r="L221" s="378" t="s">
        <v>17</v>
      </c>
      <c r="M221" s="378" t="s">
        <v>17</v>
      </c>
    </row>
    <row r="222" spans="1:13" ht="15.75" customHeight="1">
      <c r="A222" s="313" t="s">
        <v>454</v>
      </c>
      <c r="B222" s="279">
        <v>967</v>
      </c>
      <c r="C222" s="277"/>
      <c r="D222" s="374" t="s">
        <v>17</v>
      </c>
      <c r="E222" s="277"/>
      <c r="F222" s="277"/>
      <c r="G222" s="373"/>
      <c r="H222" s="401" t="s">
        <v>17</v>
      </c>
      <c r="I222" s="348"/>
      <c r="J222" s="347">
        <f t="shared" si="40"/>
        <v>0</v>
      </c>
      <c r="K222" s="347">
        <f t="shared" si="41"/>
        <v>0</v>
      </c>
      <c r="L222" s="378" t="s">
        <v>17</v>
      </c>
      <c r="M222" s="378" t="s">
        <v>17</v>
      </c>
    </row>
    <row r="223" spans="1:13" ht="15.75" customHeight="1">
      <c r="A223" s="313" t="s">
        <v>453</v>
      </c>
      <c r="B223" s="279">
        <v>974</v>
      </c>
      <c r="C223" s="277">
        <v>0.0125395</v>
      </c>
      <c r="D223" s="374" t="s">
        <v>17</v>
      </c>
      <c r="E223" s="277"/>
      <c r="F223" s="277"/>
      <c r="G223" s="373">
        <v>0.0125395</v>
      </c>
      <c r="H223" s="401" t="s">
        <v>17</v>
      </c>
      <c r="I223" s="348"/>
      <c r="J223" s="347">
        <f t="shared" si="40"/>
        <v>0.0125395</v>
      </c>
      <c r="K223" s="347">
        <f t="shared" si="41"/>
        <v>0</v>
      </c>
      <c r="L223" s="378" t="s">
        <v>17</v>
      </c>
      <c r="M223" s="378" t="s">
        <v>17</v>
      </c>
    </row>
    <row r="224" spans="1:13" ht="15.75" customHeight="1">
      <c r="A224" s="402" t="s">
        <v>452</v>
      </c>
      <c r="B224" s="270">
        <v>988</v>
      </c>
      <c r="C224" s="263"/>
      <c r="D224" s="381" t="s">
        <v>17</v>
      </c>
      <c r="E224" s="263"/>
      <c r="F224" s="263"/>
      <c r="G224" s="399"/>
      <c r="H224" s="420" t="s">
        <v>17</v>
      </c>
      <c r="I224" s="348"/>
      <c r="J224" s="347">
        <f t="shared" si="40"/>
        <v>0</v>
      </c>
      <c r="K224" s="347">
        <f t="shared" si="41"/>
        <v>0</v>
      </c>
      <c r="L224" s="404" t="s">
        <v>17</v>
      </c>
      <c r="M224" s="404" t="s">
        <v>17</v>
      </c>
    </row>
    <row r="225" spans="1:13" ht="15.75" customHeight="1">
      <c r="A225" s="435" t="s">
        <v>451</v>
      </c>
      <c r="B225" s="270">
        <v>975</v>
      </c>
      <c r="C225" s="263">
        <v>7.79458</v>
      </c>
      <c r="D225" s="381" t="s">
        <v>17</v>
      </c>
      <c r="E225" s="263"/>
      <c r="F225" s="263"/>
      <c r="G225" s="269">
        <v>7.79458</v>
      </c>
      <c r="H225" s="420" t="s">
        <v>17</v>
      </c>
      <c r="I225" s="348"/>
      <c r="J225" s="347">
        <f t="shared" si="40"/>
        <v>7.79458</v>
      </c>
      <c r="K225" s="347">
        <f t="shared" si="41"/>
        <v>0</v>
      </c>
      <c r="L225" s="378" t="s">
        <v>17</v>
      </c>
      <c r="M225" s="378" t="s">
        <v>17</v>
      </c>
    </row>
    <row r="226" spans="1:13" ht="15.75" customHeight="1">
      <c r="A226" s="398" t="s">
        <v>415</v>
      </c>
      <c r="B226" s="433"/>
      <c r="C226" s="364"/>
      <c r="D226" s="371" t="s">
        <v>17</v>
      </c>
      <c r="E226" s="364"/>
      <c r="F226" s="364"/>
      <c r="G226" s="309"/>
      <c r="H226" s="245" t="s">
        <v>17</v>
      </c>
      <c r="I226" s="348"/>
      <c r="J226" s="408"/>
      <c r="K226" s="347"/>
      <c r="L226" s="347"/>
      <c r="M226" s="347"/>
    </row>
    <row r="227" spans="1:13" ht="15.75" customHeight="1">
      <c r="A227" s="434" t="s">
        <v>450</v>
      </c>
      <c r="B227" s="433"/>
      <c r="C227" s="364"/>
      <c r="D227" s="371" t="s">
        <v>17</v>
      </c>
      <c r="E227" s="364"/>
      <c r="F227" s="364"/>
      <c r="G227" s="309"/>
      <c r="H227" s="245" t="s">
        <v>17</v>
      </c>
      <c r="I227" s="348"/>
      <c r="J227" s="408"/>
      <c r="K227" s="347"/>
      <c r="L227" s="347"/>
      <c r="M227" s="347"/>
    </row>
    <row r="228" spans="1:13" ht="15.75" customHeight="1">
      <c r="A228" s="391" t="s">
        <v>449</v>
      </c>
      <c r="B228" s="423" t="s">
        <v>448</v>
      </c>
      <c r="C228" s="263">
        <v>1.75908</v>
      </c>
      <c r="D228" s="381" t="s">
        <v>17</v>
      </c>
      <c r="E228" s="263"/>
      <c r="F228" s="263"/>
      <c r="G228" s="399">
        <v>1.75908</v>
      </c>
      <c r="H228" s="420" t="s">
        <v>17</v>
      </c>
      <c r="I228" s="348"/>
      <c r="J228" s="347">
        <f aca="true" t="shared" si="42" ref="J228:J244">C228+E228+F228</f>
        <v>1.75908</v>
      </c>
      <c r="K228" s="347">
        <f aca="true" t="shared" si="43" ref="K228:K244">G228-J228</f>
        <v>0</v>
      </c>
      <c r="L228" s="404" t="s">
        <v>17</v>
      </c>
      <c r="M228" s="404" t="s">
        <v>17</v>
      </c>
    </row>
    <row r="229" spans="1:13" ht="15.75" customHeight="1">
      <c r="A229" s="391" t="s">
        <v>447</v>
      </c>
      <c r="B229" s="423" t="s">
        <v>446</v>
      </c>
      <c r="C229" s="263">
        <v>0.409202</v>
      </c>
      <c r="D229" s="381" t="s">
        <v>17</v>
      </c>
      <c r="E229" s="263"/>
      <c r="F229" s="263"/>
      <c r="G229" s="399">
        <v>0.409202</v>
      </c>
      <c r="H229" s="420" t="s">
        <v>17</v>
      </c>
      <c r="I229" s="348"/>
      <c r="J229" s="347">
        <f t="shared" si="42"/>
        <v>0.409202</v>
      </c>
      <c r="K229" s="347">
        <f t="shared" si="43"/>
        <v>0</v>
      </c>
      <c r="L229" s="378" t="s">
        <v>17</v>
      </c>
      <c r="M229" s="378" t="s">
        <v>17</v>
      </c>
    </row>
    <row r="230" spans="1:13" ht="15.75" customHeight="1">
      <c r="A230" s="391" t="s">
        <v>445</v>
      </c>
      <c r="B230" s="423" t="s">
        <v>444</v>
      </c>
      <c r="C230" s="263">
        <v>0.779201</v>
      </c>
      <c r="D230" s="381" t="s">
        <v>17</v>
      </c>
      <c r="E230" s="263"/>
      <c r="F230" s="263"/>
      <c r="G230" s="399">
        <v>0.779201</v>
      </c>
      <c r="H230" s="420" t="s">
        <v>17</v>
      </c>
      <c r="I230" s="348"/>
      <c r="J230" s="347">
        <f t="shared" si="42"/>
        <v>0.779201</v>
      </c>
      <c r="K230" s="347">
        <f t="shared" si="43"/>
        <v>0</v>
      </c>
      <c r="L230" s="404" t="s">
        <v>17</v>
      </c>
      <c r="M230" s="404" t="s">
        <v>17</v>
      </c>
    </row>
    <row r="231" spans="1:13" ht="15.75" customHeight="1">
      <c r="A231" s="391" t="s">
        <v>443</v>
      </c>
      <c r="B231" s="423" t="s">
        <v>442</v>
      </c>
      <c r="C231" s="263">
        <v>0.0610506</v>
      </c>
      <c r="D231" s="381" t="s">
        <v>17</v>
      </c>
      <c r="E231" s="263"/>
      <c r="F231" s="263"/>
      <c r="G231" s="399">
        <v>0.0610506</v>
      </c>
      <c r="H231" s="420" t="s">
        <v>17</v>
      </c>
      <c r="I231" s="348"/>
      <c r="J231" s="347">
        <f t="shared" si="42"/>
        <v>0.0610506</v>
      </c>
      <c r="K231" s="347">
        <f t="shared" si="43"/>
        <v>0</v>
      </c>
      <c r="L231" s="404" t="s">
        <v>17</v>
      </c>
      <c r="M231" s="404" t="s">
        <v>17</v>
      </c>
    </row>
    <row r="232" spans="1:13" ht="15.75" customHeight="1">
      <c r="A232" s="391" t="s">
        <v>441</v>
      </c>
      <c r="B232" s="423" t="s">
        <v>440</v>
      </c>
      <c r="C232" s="263"/>
      <c r="D232" s="381" t="s">
        <v>17</v>
      </c>
      <c r="E232" s="263"/>
      <c r="F232" s="263"/>
      <c r="G232" s="399"/>
      <c r="H232" s="420" t="s">
        <v>17</v>
      </c>
      <c r="I232" s="348"/>
      <c r="J232" s="347">
        <f t="shared" si="42"/>
        <v>0</v>
      </c>
      <c r="K232" s="347">
        <f t="shared" si="43"/>
        <v>0</v>
      </c>
      <c r="L232" s="404" t="s">
        <v>17</v>
      </c>
      <c r="M232" s="404" t="s">
        <v>17</v>
      </c>
    </row>
    <row r="233" spans="1:13" ht="15.75" customHeight="1">
      <c r="A233" s="391" t="s">
        <v>439</v>
      </c>
      <c r="B233" s="423" t="s">
        <v>438</v>
      </c>
      <c r="C233" s="263"/>
      <c r="D233" s="381" t="s">
        <v>17</v>
      </c>
      <c r="E233" s="263"/>
      <c r="F233" s="263"/>
      <c r="G233" s="399"/>
      <c r="H233" s="420" t="s">
        <v>17</v>
      </c>
      <c r="I233" s="348"/>
      <c r="J233" s="347">
        <f t="shared" si="42"/>
        <v>0</v>
      </c>
      <c r="K233" s="347">
        <f t="shared" si="43"/>
        <v>0</v>
      </c>
      <c r="L233" s="404" t="s">
        <v>17</v>
      </c>
      <c r="M233" s="404" t="s">
        <v>17</v>
      </c>
    </row>
    <row r="234" spans="1:13" ht="15.75" customHeight="1">
      <c r="A234" s="432" t="s">
        <v>437</v>
      </c>
      <c r="B234" s="423" t="s">
        <v>436</v>
      </c>
      <c r="C234" s="263">
        <v>1.02134</v>
      </c>
      <c r="D234" s="431" t="s">
        <v>17</v>
      </c>
      <c r="E234" s="263"/>
      <c r="F234" s="263"/>
      <c r="G234" s="399">
        <v>1.02134</v>
      </c>
      <c r="H234" s="420" t="s">
        <v>17</v>
      </c>
      <c r="I234" s="348"/>
      <c r="J234" s="347">
        <f t="shared" si="42"/>
        <v>1.02134</v>
      </c>
      <c r="K234" s="347">
        <f t="shared" si="43"/>
        <v>0</v>
      </c>
      <c r="L234" s="378" t="s">
        <v>17</v>
      </c>
      <c r="M234" s="378" t="s">
        <v>17</v>
      </c>
    </row>
    <row r="235" spans="1:13" ht="15.75" customHeight="1">
      <c r="A235" s="432" t="s">
        <v>435</v>
      </c>
      <c r="B235" s="423" t="s">
        <v>434</v>
      </c>
      <c r="C235" s="263">
        <v>0.434351</v>
      </c>
      <c r="D235" s="431" t="s">
        <v>17</v>
      </c>
      <c r="E235" s="263"/>
      <c r="F235" s="263"/>
      <c r="G235" s="399">
        <v>0.434351</v>
      </c>
      <c r="H235" s="420" t="s">
        <v>17</v>
      </c>
      <c r="I235" s="348"/>
      <c r="J235" s="347">
        <f t="shared" si="42"/>
        <v>0.434351</v>
      </c>
      <c r="K235" s="347">
        <f t="shared" si="43"/>
        <v>0</v>
      </c>
      <c r="L235" s="378" t="s">
        <v>17</v>
      </c>
      <c r="M235" s="378" t="s">
        <v>17</v>
      </c>
    </row>
    <row r="236" spans="1:13" ht="15.75" customHeight="1">
      <c r="A236" s="391" t="s">
        <v>433</v>
      </c>
      <c r="B236" s="423" t="s">
        <v>432</v>
      </c>
      <c r="C236" s="263"/>
      <c r="D236" s="381" t="s">
        <v>17</v>
      </c>
      <c r="E236" s="263"/>
      <c r="F236" s="263"/>
      <c r="G236" s="399"/>
      <c r="H236" s="420" t="s">
        <v>17</v>
      </c>
      <c r="I236" s="348"/>
      <c r="J236" s="347">
        <f t="shared" si="42"/>
        <v>0</v>
      </c>
      <c r="K236" s="347">
        <f t="shared" si="43"/>
        <v>0</v>
      </c>
      <c r="L236" s="404" t="s">
        <v>17</v>
      </c>
      <c r="M236" s="404" t="s">
        <v>17</v>
      </c>
    </row>
    <row r="237" spans="1:13" ht="15.75" customHeight="1">
      <c r="A237" s="391" t="s">
        <v>431</v>
      </c>
      <c r="B237" s="423" t="s">
        <v>430</v>
      </c>
      <c r="C237" s="263">
        <v>1.10914</v>
      </c>
      <c r="D237" s="381" t="s">
        <v>17</v>
      </c>
      <c r="E237" s="263"/>
      <c r="F237" s="263"/>
      <c r="G237" s="399">
        <v>1.10914</v>
      </c>
      <c r="H237" s="420" t="s">
        <v>17</v>
      </c>
      <c r="I237" s="348"/>
      <c r="J237" s="347">
        <f t="shared" si="42"/>
        <v>1.10914</v>
      </c>
      <c r="K237" s="347">
        <f t="shared" si="43"/>
        <v>0</v>
      </c>
      <c r="L237" s="404" t="s">
        <v>17</v>
      </c>
      <c r="M237" s="404" t="s">
        <v>17</v>
      </c>
    </row>
    <row r="238" spans="1:13" ht="15.75" customHeight="1">
      <c r="A238" s="391" t="s">
        <v>429</v>
      </c>
      <c r="B238" s="423" t="s">
        <v>428</v>
      </c>
      <c r="C238" s="263">
        <v>0.0825622</v>
      </c>
      <c r="D238" s="381" t="s">
        <v>17</v>
      </c>
      <c r="E238" s="263"/>
      <c r="F238" s="263"/>
      <c r="G238" s="399">
        <v>0.0825622</v>
      </c>
      <c r="H238" s="420" t="s">
        <v>17</v>
      </c>
      <c r="I238" s="348"/>
      <c r="J238" s="347">
        <f t="shared" si="42"/>
        <v>0.0825622</v>
      </c>
      <c r="K238" s="347">
        <f t="shared" si="43"/>
        <v>0</v>
      </c>
      <c r="L238" s="404" t="s">
        <v>17</v>
      </c>
      <c r="M238" s="404" t="s">
        <v>17</v>
      </c>
    </row>
    <row r="239" spans="1:13" ht="15.75" customHeight="1">
      <c r="A239" s="391" t="s">
        <v>427</v>
      </c>
      <c r="B239" s="423" t="s">
        <v>426</v>
      </c>
      <c r="C239" s="263"/>
      <c r="D239" s="381" t="s">
        <v>17</v>
      </c>
      <c r="E239" s="263"/>
      <c r="F239" s="263"/>
      <c r="G239" s="399"/>
      <c r="H239" s="420" t="s">
        <v>17</v>
      </c>
      <c r="I239" s="348"/>
      <c r="J239" s="347">
        <f t="shared" si="42"/>
        <v>0</v>
      </c>
      <c r="K239" s="347">
        <f t="shared" si="43"/>
        <v>0</v>
      </c>
      <c r="L239" s="404" t="s">
        <v>17</v>
      </c>
      <c r="M239" s="404" t="s">
        <v>17</v>
      </c>
    </row>
    <row r="240" spans="1:13" ht="15.75" customHeight="1">
      <c r="A240" s="391" t="s">
        <v>425</v>
      </c>
      <c r="B240" s="423" t="s">
        <v>424</v>
      </c>
      <c r="C240" s="263">
        <v>0.037218</v>
      </c>
      <c r="D240" s="381" t="s">
        <v>17</v>
      </c>
      <c r="E240" s="263"/>
      <c r="F240" s="263"/>
      <c r="G240" s="399">
        <v>0.037218</v>
      </c>
      <c r="H240" s="420" t="s">
        <v>17</v>
      </c>
      <c r="I240" s="348"/>
      <c r="J240" s="347">
        <f t="shared" si="42"/>
        <v>0.037218</v>
      </c>
      <c r="K240" s="347">
        <f t="shared" si="43"/>
        <v>0</v>
      </c>
      <c r="L240" s="404" t="s">
        <v>17</v>
      </c>
      <c r="M240" s="404" t="s">
        <v>17</v>
      </c>
    </row>
    <row r="241" spans="1:13" ht="15.75" customHeight="1">
      <c r="A241" s="391" t="s">
        <v>423</v>
      </c>
      <c r="B241" s="423" t="s">
        <v>422</v>
      </c>
      <c r="C241" s="263">
        <v>1.2006</v>
      </c>
      <c r="D241" s="381" t="s">
        <v>17</v>
      </c>
      <c r="E241" s="263"/>
      <c r="F241" s="263"/>
      <c r="G241" s="399">
        <v>1.2006</v>
      </c>
      <c r="H241" s="420" t="s">
        <v>17</v>
      </c>
      <c r="I241" s="348"/>
      <c r="J241" s="347">
        <f t="shared" si="42"/>
        <v>1.2006</v>
      </c>
      <c r="K241" s="347">
        <f t="shared" si="43"/>
        <v>0</v>
      </c>
      <c r="L241" s="378" t="s">
        <v>17</v>
      </c>
      <c r="M241" s="378" t="s">
        <v>17</v>
      </c>
    </row>
    <row r="242" spans="1:13" ht="15.75" customHeight="1">
      <c r="A242" s="391" t="s">
        <v>421</v>
      </c>
      <c r="B242" s="423" t="s">
        <v>420</v>
      </c>
      <c r="C242" s="263">
        <v>0.00440161</v>
      </c>
      <c r="D242" s="381" t="s">
        <v>17</v>
      </c>
      <c r="E242" s="263"/>
      <c r="F242" s="263"/>
      <c r="G242" s="399">
        <v>0.00440161</v>
      </c>
      <c r="H242" s="420" t="s">
        <v>17</v>
      </c>
      <c r="I242" s="348"/>
      <c r="J242" s="347">
        <f t="shared" si="42"/>
        <v>0.00440161</v>
      </c>
      <c r="K242" s="347">
        <f t="shared" si="43"/>
        <v>0</v>
      </c>
      <c r="L242" s="404" t="s">
        <v>17</v>
      </c>
      <c r="M242" s="404" t="s">
        <v>17</v>
      </c>
    </row>
    <row r="243" spans="1:13" ht="15.75" customHeight="1">
      <c r="A243" s="391" t="s">
        <v>419</v>
      </c>
      <c r="B243" s="423" t="s">
        <v>418</v>
      </c>
      <c r="C243" s="263">
        <v>0.00946474</v>
      </c>
      <c r="D243" s="381" t="s">
        <v>17</v>
      </c>
      <c r="E243" s="263"/>
      <c r="F243" s="263"/>
      <c r="G243" s="399">
        <v>0.00946474</v>
      </c>
      <c r="H243" s="420" t="s">
        <v>17</v>
      </c>
      <c r="I243" s="348"/>
      <c r="J243" s="347">
        <f t="shared" si="42"/>
        <v>0.00946474</v>
      </c>
      <c r="K243" s="347">
        <f t="shared" si="43"/>
        <v>0</v>
      </c>
      <c r="L243" s="404" t="s">
        <v>17</v>
      </c>
      <c r="M243" s="404" t="s">
        <v>17</v>
      </c>
    </row>
    <row r="244" spans="1:13" ht="15.75">
      <c r="A244" s="430" t="s">
        <v>417</v>
      </c>
      <c r="B244" s="387" t="s">
        <v>416</v>
      </c>
      <c r="C244" s="277">
        <v>0.886962</v>
      </c>
      <c r="D244" s="412" t="s">
        <v>17</v>
      </c>
      <c r="E244" s="277"/>
      <c r="F244" s="277"/>
      <c r="G244" s="373">
        <v>0.886962</v>
      </c>
      <c r="H244" s="401" t="s">
        <v>17</v>
      </c>
      <c r="I244" s="247"/>
      <c r="J244" s="347">
        <f t="shared" si="42"/>
        <v>0.886962</v>
      </c>
      <c r="K244" s="347">
        <f t="shared" si="43"/>
        <v>0</v>
      </c>
      <c r="L244" s="378" t="s">
        <v>17</v>
      </c>
      <c r="M244" s="378" t="s">
        <v>17</v>
      </c>
    </row>
    <row r="245" spans="1:13" ht="15.75" customHeight="1">
      <c r="A245" s="429" t="s">
        <v>415</v>
      </c>
      <c r="B245" s="428"/>
      <c r="C245" s="426"/>
      <c r="D245" s="427" t="s">
        <v>17</v>
      </c>
      <c r="E245" s="426"/>
      <c r="F245" s="426"/>
      <c r="G245" s="425"/>
      <c r="H245" s="424" t="s">
        <v>17</v>
      </c>
      <c r="I245" s="348"/>
      <c r="J245" s="408"/>
      <c r="K245" s="347"/>
      <c r="L245" s="347"/>
      <c r="M245" s="347"/>
    </row>
    <row r="246" spans="1:13" ht="15.75" customHeight="1">
      <c r="A246" s="391" t="s">
        <v>414</v>
      </c>
      <c r="B246" s="423" t="s">
        <v>259</v>
      </c>
      <c r="C246" s="263"/>
      <c r="D246" s="381" t="s">
        <v>17</v>
      </c>
      <c r="E246" s="263"/>
      <c r="F246" s="263"/>
      <c r="G246" s="399"/>
      <c r="H246" s="420" t="s">
        <v>17</v>
      </c>
      <c r="I246" s="348"/>
      <c r="J246" s="347">
        <f>C246+E246+F246</f>
        <v>0</v>
      </c>
      <c r="K246" s="347">
        <f>G246-J246</f>
        <v>0</v>
      </c>
      <c r="L246" s="378" t="s">
        <v>17</v>
      </c>
      <c r="M246" s="378" t="s">
        <v>17</v>
      </c>
    </row>
    <row r="247" spans="1:13" ht="15.75" customHeight="1">
      <c r="A247" s="422"/>
      <c r="B247" s="418"/>
      <c r="C247" s="364"/>
      <c r="D247" s="371" t="s">
        <v>17</v>
      </c>
      <c r="E247" s="364"/>
      <c r="F247" s="364"/>
      <c r="G247" s="309"/>
      <c r="H247" s="245" t="s">
        <v>17</v>
      </c>
      <c r="I247" s="348"/>
      <c r="J247" s="347"/>
      <c r="K247" s="347"/>
      <c r="L247" s="347"/>
      <c r="M247" s="347"/>
    </row>
    <row r="248" spans="1:13" ht="15.75" customHeight="1">
      <c r="A248" s="407" t="s">
        <v>413</v>
      </c>
      <c r="B248" s="270"/>
      <c r="C248" s="406">
        <f>SUM(C249:C252)</f>
        <v>117.6471</v>
      </c>
      <c r="D248" s="381" t="s">
        <v>17</v>
      </c>
      <c r="E248" s="406">
        <f>SUM(E249:E252)</f>
        <v>0</v>
      </c>
      <c r="F248" s="406">
        <f>SUM(F249:F252)</f>
        <v>0</v>
      </c>
      <c r="G248" s="406">
        <f>SUM(G249:G252)</f>
        <v>117.6471</v>
      </c>
      <c r="H248" s="379" t="s">
        <v>17</v>
      </c>
      <c r="I248" s="348"/>
      <c r="J248" s="347">
        <f>C248+E248+F248</f>
        <v>117.6471</v>
      </c>
      <c r="K248" s="347">
        <f>G248-J248</f>
        <v>0</v>
      </c>
      <c r="L248" s="378" t="s">
        <v>17</v>
      </c>
      <c r="M248" s="378" t="s">
        <v>17</v>
      </c>
    </row>
    <row r="249" spans="1:13" ht="15.75" customHeight="1">
      <c r="A249" s="402" t="s">
        <v>412</v>
      </c>
      <c r="B249" s="270">
        <v>918</v>
      </c>
      <c r="C249" s="263">
        <v>17.3681</v>
      </c>
      <c r="D249" s="381" t="s">
        <v>17</v>
      </c>
      <c r="E249" s="263"/>
      <c r="F249" s="263"/>
      <c r="G249" s="399">
        <v>17.3681</v>
      </c>
      <c r="H249" s="420" t="s">
        <v>17</v>
      </c>
      <c r="I249" s="348"/>
      <c r="J249" s="347">
        <f>C249+E249+F249</f>
        <v>17.3681</v>
      </c>
      <c r="K249" s="347">
        <f>G249-J249</f>
        <v>0</v>
      </c>
      <c r="L249" s="404" t="s">
        <v>17</v>
      </c>
      <c r="M249" s="404" t="s">
        <v>17</v>
      </c>
    </row>
    <row r="250" spans="1:13" ht="15.75" customHeight="1">
      <c r="A250" s="421" t="s">
        <v>411</v>
      </c>
      <c r="B250" s="270">
        <v>917</v>
      </c>
      <c r="C250" s="263">
        <v>100.279</v>
      </c>
      <c r="D250" s="381" t="s">
        <v>17</v>
      </c>
      <c r="E250" s="263"/>
      <c r="F250" s="263"/>
      <c r="G250" s="399">
        <v>100.279</v>
      </c>
      <c r="H250" s="420" t="s">
        <v>17</v>
      </c>
      <c r="I250" s="348"/>
      <c r="J250" s="347">
        <f>C250+E250+F250</f>
        <v>100.279</v>
      </c>
      <c r="K250" s="347">
        <f>G250-J250</f>
        <v>0</v>
      </c>
      <c r="L250" s="404" t="s">
        <v>17</v>
      </c>
      <c r="M250" s="404" t="s">
        <v>17</v>
      </c>
    </row>
    <row r="251" spans="1:13" ht="15.75" customHeight="1">
      <c r="A251" s="402" t="s">
        <v>410</v>
      </c>
      <c r="B251" s="270">
        <v>919</v>
      </c>
      <c r="C251" s="263"/>
      <c r="D251" s="381" t="s">
        <v>17</v>
      </c>
      <c r="E251" s="263"/>
      <c r="F251" s="263"/>
      <c r="G251" s="399"/>
      <c r="H251" s="420" t="s">
        <v>17</v>
      </c>
      <c r="I251" s="348"/>
      <c r="J251" s="347">
        <f>C251+E251+F251</f>
        <v>0</v>
      </c>
      <c r="K251" s="347">
        <f>G251-J251</f>
        <v>0</v>
      </c>
      <c r="L251" s="404" t="s">
        <v>17</v>
      </c>
      <c r="M251" s="404" t="s">
        <v>17</v>
      </c>
    </row>
    <row r="252" spans="1:13" s="419" customFormat="1" ht="15.75" customHeight="1">
      <c r="A252" s="402" t="s">
        <v>409</v>
      </c>
      <c r="B252" s="270" t="s">
        <v>408</v>
      </c>
      <c r="C252" s="263"/>
      <c r="D252" s="381" t="s">
        <v>17</v>
      </c>
      <c r="E252" s="263"/>
      <c r="F252" s="263"/>
      <c r="G252" s="399"/>
      <c r="H252" s="420" t="s">
        <v>17</v>
      </c>
      <c r="J252" s="347">
        <f>C252+E252+F252</f>
        <v>0</v>
      </c>
      <c r="K252" s="347">
        <f>G252-J252</f>
        <v>0</v>
      </c>
      <c r="L252" s="404" t="s">
        <v>17</v>
      </c>
      <c r="M252" s="404" t="s">
        <v>17</v>
      </c>
    </row>
    <row r="253" spans="1:13" ht="15.75" customHeight="1">
      <c r="A253" s="241"/>
      <c r="B253" s="418"/>
      <c r="C253" s="364"/>
      <c r="D253" s="371" t="s">
        <v>17</v>
      </c>
      <c r="E253" s="364"/>
      <c r="F253" s="364"/>
      <c r="G253" s="309"/>
      <c r="H253" s="245" t="s">
        <v>17</v>
      </c>
      <c r="I253" s="348"/>
      <c r="J253" s="347"/>
      <c r="K253" s="347"/>
      <c r="L253" s="347"/>
      <c r="M253" s="347"/>
    </row>
    <row r="254" spans="1:13" ht="15.75" customHeight="1">
      <c r="A254" s="407" t="s">
        <v>407</v>
      </c>
      <c r="B254" s="270"/>
      <c r="C254" s="406">
        <f>SUM(C255:C260)</f>
        <v>16.863901</v>
      </c>
      <c r="D254" s="381" t="s">
        <v>17</v>
      </c>
      <c r="E254" s="406">
        <f>SUM(E255:E260)</f>
        <v>0</v>
      </c>
      <c r="F254" s="406">
        <f>SUM(F255:F260)</f>
        <v>0</v>
      </c>
      <c r="G254" s="399">
        <f>SUM(G255:G260)</f>
        <v>16.863901</v>
      </c>
      <c r="H254" s="379" t="s">
        <v>17</v>
      </c>
      <c r="I254" s="348"/>
      <c r="J254" s="347">
        <f aca="true" t="shared" si="44" ref="J254:J260">C254+E254+F254</f>
        <v>16.863901</v>
      </c>
      <c r="K254" s="347">
        <f aca="true" t="shared" si="45" ref="K254:K260">G254-J254</f>
        <v>0</v>
      </c>
      <c r="L254" s="404" t="s">
        <v>17</v>
      </c>
      <c r="M254" s="404" t="s">
        <v>17</v>
      </c>
    </row>
    <row r="255" spans="1:13" ht="15.75" customHeight="1">
      <c r="A255" s="402" t="s">
        <v>406</v>
      </c>
      <c r="B255" s="270">
        <v>901</v>
      </c>
      <c r="C255" s="263">
        <v>10.7907</v>
      </c>
      <c r="D255" s="381" t="s">
        <v>17</v>
      </c>
      <c r="E255" s="263"/>
      <c r="F255" s="263"/>
      <c r="G255" s="399">
        <v>10.7907</v>
      </c>
      <c r="H255" s="420" t="s">
        <v>17</v>
      </c>
      <c r="I255" s="348"/>
      <c r="J255" s="347">
        <f t="shared" si="44"/>
        <v>10.7907</v>
      </c>
      <c r="K255" s="347">
        <f t="shared" si="45"/>
        <v>0</v>
      </c>
      <c r="L255" s="404" t="s">
        <v>17</v>
      </c>
      <c r="M255" s="404" t="s">
        <v>17</v>
      </c>
    </row>
    <row r="256" spans="1:13" ht="15.75" customHeight="1">
      <c r="A256" s="402" t="s">
        <v>405</v>
      </c>
      <c r="B256" s="270">
        <v>905</v>
      </c>
      <c r="C256" s="263">
        <v>5.7093</v>
      </c>
      <c r="D256" s="381" t="s">
        <v>17</v>
      </c>
      <c r="E256" s="263"/>
      <c r="F256" s="263"/>
      <c r="G256" s="399">
        <v>5.7093</v>
      </c>
      <c r="H256" s="420" t="s">
        <v>17</v>
      </c>
      <c r="I256" s="348"/>
      <c r="J256" s="347">
        <f t="shared" si="44"/>
        <v>5.7093</v>
      </c>
      <c r="K256" s="347">
        <f t="shared" si="45"/>
        <v>0</v>
      </c>
      <c r="L256" s="404" t="s">
        <v>17</v>
      </c>
      <c r="M256" s="404" t="s">
        <v>17</v>
      </c>
    </row>
    <row r="257" spans="1:13" s="419" customFormat="1" ht="15.75" customHeight="1">
      <c r="A257" s="402" t="s">
        <v>404</v>
      </c>
      <c r="B257" s="270" t="s">
        <v>403</v>
      </c>
      <c r="C257" s="263">
        <v>0.363901</v>
      </c>
      <c r="D257" s="381" t="s">
        <v>17</v>
      </c>
      <c r="E257" s="263"/>
      <c r="F257" s="263"/>
      <c r="G257" s="399">
        <v>0.363901</v>
      </c>
      <c r="H257" s="420" t="s">
        <v>17</v>
      </c>
      <c r="J257" s="347">
        <f t="shared" si="44"/>
        <v>0.363901</v>
      </c>
      <c r="K257" s="347">
        <f t="shared" si="45"/>
        <v>0</v>
      </c>
      <c r="L257" s="404" t="s">
        <v>17</v>
      </c>
      <c r="M257" s="404" t="s">
        <v>17</v>
      </c>
    </row>
    <row r="258" spans="1:13" ht="15.75" customHeight="1">
      <c r="A258" s="313" t="s">
        <v>402</v>
      </c>
      <c r="B258" s="279">
        <v>903</v>
      </c>
      <c r="C258" s="277"/>
      <c r="D258" s="374" t="s">
        <v>17</v>
      </c>
      <c r="E258" s="277"/>
      <c r="F258" s="277"/>
      <c r="G258" s="399"/>
      <c r="H258" s="401" t="s">
        <v>17</v>
      </c>
      <c r="I258" s="348"/>
      <c r="J258" s="347">
        <f t="shared" si="44"/>
        <v>0</v>
      </c>
      <c r="K258" s="347">
        <f t="shared" si="45"/>
        <v>0</v>
      </c>
      <c r="L258" s="404" t="s">
        <v>17</v>
      </c>
      <c r="M258" s="404" t="s">
        <v>17</v>
      </c>
    </row>
    <row r="259" spans="1:13" ht="15.75" customHeight="1">
      <c r="A259" s="313" t="s">
        <v>401</v>
      </c>
      <c r="B259" s="279" t="s">
        <v>400</v>
      </c>
      <c r="C259" s="277"/>
      <c r="D259" s="374" t="s">
        <v>17</v>
      </c>
      <c r="E259" s="277"/>
      <c r="F259" s="277"/>
      <c r="G259" s="399"/>
      <c r="H259" s="401" t="s">
        <v>17</v>
      </c>
      <c r="I259" s="348"/>
      <c r="J259" s="347">
        <f t="shared" si="44"/>
        <v>0</v>
      </c>
      <c r="K259" s="347">
        <f t="shared" si="45"/>
        <v>0</v>
      </c>
      <c r="L259" s="404" t="s">
        <v>17</v>
      </c>
      <c r="M259" s="404" t="s">
        <v>17</v>
      </c>
    </row>
    <row r="260" spans="1:13" s="419" customFormat="1" ht="15.75" customHeight="1">
      <c r="A260" s="402" t="s">
        <v>399</v>
      </c>
      <c r="B260" s="270" t="s">
        <v>398</v>
      </c>
      <c r="C260" s="263"/>
      <c r="D260" s="381" t="s">
        <v>17</v>
      </c>
      <c r="E260" s="263"/>
      <c r="F260" s="263"/>
      <c r="G260" s="399"/>
      <c r="H260" s="420" t="s">
        <v>17</v>
      </c>
      <c r="J260" s="347">
        <f t="shared" si="44"/>
        <v>0</v>
      </c>
      <c r="K260" s="347">
        <f t="shared" si="45"/>
        <v>0</v>
      </c>
      <c r="L260" s="404" t="s">
        <v>17</v>
      </c>
      <c r="M260" s="404" t="s">
        <v>17</v>
      </c>
    </row>
    <row r="261" spans="1:13" ht="15.75" customHeight="1">
      <c r="A261" s="241"/>
      <c r="B261" s="418"/>
      <c r="C261" s="364"/>
      <c r="D261" s="371" t="s">
        <v>17</v>
      </c>
      <c r="E261" s="364"/>
      <c r="F261" s="364"/>
      <c r="G261" s="309"/>
      <c r="H261" s="245" t="s">
        <v>17</v>
      </c>
      <c r="I261" s="348"/>
      <c r="J261" s="347"/>
      <c r="K261" s="347"/>
      <c r="L261" s="347"/>
      <c r="M261" s="347"/>
    </row>
    <row r="262" spans="1:13" ht="15.75" customHeight="1">
      <c r="A262" s="407" t="s">
        <v>397</v>
      </c>
      <c r="B262" s="270"/>
      <c r="C262" s="406">
        <f>SUM(C263:C272)</f>
        <v>4.71647</v>
      </c>
      <c r="D262" s="381" t="s">
        <v>17</v>
      </c>
      <c r="E262" s="406">
        <f>SUM(E263:E272)</f>
        <v>0</v>
      </c>
      <c r="F262" s="406">
        <f>SUM(F263:F272)</f>
        <v>0</v>
      </c>
      <c r="G262" s="399">
        <f>SUM(G263:G272)</f>
        <v>4.71647</v>
      </c>
      <c r="H262" s="379" t="s">
        <v>17</v>
      </c>
      <c r="I262" s="348"/>
      <c r="J262" s="347">
        <f aca="true" t="shared" si="46" ref="J262:J270">C262+E262+F262</f>
        <v>4.71647</v>
      </c>
      <c r="K262" s="347">
        <f aca="true" t="shared" si="47" ref="K262:K270">G262-J262</f>
        <v>0</v>
      </c>
      <c r="L262" s="378" t="s">
        <v>17</v>
      </c>
      <c r="M262" s="378" t="s">
        <v>17</v>
      </c>
    </row>
    <row r="263" spans="1:13" ht="15.75" customHeight="1">
      <c r="A263" s="405" t="s">
        <v>396</v>
      </c>
      <c r="B263" s="279">
        <v>915</v>
      </c>
      <c r="C263" s="277"/>
      <c r="D263" s="374" t="s">
        <v>17</v>
      </c>
      <c r="E263" s="277"/>
      <c r="F263" s="277"/>
      <c r="G263" s="373"/>
      <c r="H263" s="401" t="s">
        <v>17</v>
      </c>
      <c r="I263" s="348"/>
      <c r="J263" s="347">
        <f t="shared" si="46"/>
        <v>0</v>
      </c>
      <c r="K263" s="347">
        <f t="shared" si="47"/>
        <v>0</v>
      </c>
      <c r="L263" s="404" t="s">
        <v>17</v>
      </c>
      <c r="M263" s="404" t="s">
        <v>17</v>
      </c>
    </row>
    <row r="264" spans="1:13" ht="15.75" customHeight="1">
      <c r="A264" s="405" t="s">
        <v>395</v>
      </c>
      <c r="B264" s="279">
        <v>916</v>
      </c>
      <c r="C264" s="277"/>
      <c r="D264" s="374" t="s">
        <v>17</v>
      </c>
      <c r="E264" s="277"/>
      <c r="F264" s="277"/>
      <c r="G264" s="373"/>
      <c r="H264" s="401" t="s">
        <v>17</v>
      </c>
      <c r="I264" s="348"/>
      <c r="J264" s="347">
        <f t="shared" si="46"/>
        <v>0</v>
      </c>
      <c r="K264" s="347">
        <f t="shared" si="47"/>
        <v>0</v>
      </c>
      <c r="L264" s="404" t="s">
        <v>17</v>
      </c>
      <c r="M264" s="404" t="s">
        <v>17</v>
      </c>
    </row>
    <row r="265" spans="1:13" ht="15.75" customHeight="1">
      <c r="A265" s="313" t="s">
        <v>394</v>
      </c>
      <c r="B265" s="279">
        <v>909</v>
      </c>
      <c r="C265" s="277"/>
      <c r="D265" s="374" t="s">
        <v>17</v>
      </c>
      <c r="E265" s="277"/>
      <c r="F265" s="277"/>
      <c r="G265" s="373"/>
      <c r="H265" s="401" t="s">
        <v>17</v>
      </c>
      <c r="I265" s="348"/>
      <c r="J265" s="347">
        <f t="shared" si="46"/>
        <v>0</v>
      </c>
      <c r="K265" s="347">
        <f t="shared" si="47"/>
        <v>0</v>
      </c>
      <c r="L265" s="404" t="s">
        <v>17</v>
      </c>
      <c r="M265" s="404" t="s">
        <v>17</v>
      </c>
    </row>
    <row r="266" spans="1:13" ht="15.75" customHeight="1">
      <c r="A266" s="405" t="s">
        <v>393</v>
      </c>
      <c r="B266" s="279">
        <v>912</v>
      </c>
      <c r="C266" s="277"/>
      <c r="D266" s="374" t="s">
        <v>17</v>
      </c>
      <c r="E266" s="277"/>
      <c r="F266" s="277"/>
      <c r="G266" s="373"/>
      <c r="H266" s="401" t="s">
        <v>17</v>
      </c>
      <c r="I266" s="348"/>
      <c r="J266" s="347">
        <f t="shared" si="46"/>
        <v>0</v>
      </c>
      <c r="K266" s="347">
        <f t="shared" si="47"/>
        <v>0</v>
      </c>
      <c r="L266" s="404" t="s">
        <v>17</v>
      </c>
      <c r="M266" s="404" t="s">
        <v>17</v>
      </c>
    </row>
    <row r="267" spans="1:13" ht="15.75" customHeight="1">
      <c r="A267" s="405" t="s">
        <v>392</v>
      </c>
      <c r="B267" s="279">
        <v>913</v>
      </c>
      <c r="C267" s="277"/>
      <c r="D267" s="374" t="s">
        <v>17</v>
      </c>
      <c r="E267" s="277"/>
      <c r="F267" s="277"/>
      <c r="G267" s="373"/>
      <c r="H267" s="401" t="s">
        <v>17</v>
      </c>
      <c r="I267" s="348"/>
      <c r="J267" s="347">
        <f t="shared" si="46"/>
        <v>0</v>
      </c>
      <c r="K267" s="347">
        <f t="shared" si="47"/>
        <v>0</v>
      </c>
      <c r="L267" s="404" t="s">
        <v>17</v>
      </c>
      <c r="M267" s="404" t="s">
        <v>17</v>
      </c>
    </row>
    <row r="268" spans="1:13" ht="15.75" customHeight="1">
      <c r="A268" s="405" t="s">
        <v>391</v>
      </c>
      <c r="B268" s="279">
        <v>914</v>
      </c>
      <c r="C268" s="277"/>
      <c r="D268" s="374" t="s">
        <v>17</v>
      </c>
      <c r="E268" s="277"/>
      <c r="F268" s="277"/>
      <c r="G268" s="373"/>
      <c r="H268" s="401" t="s">
        <v>17</v>
      </c>
      <c r="I268" s="348"/>
      <c r="J268" s="347">
        <f t="shared" si="46"/>
        <v>0</v>
      </c>
      <c r="K268" s="347">
        <f t="shared" si="47"/>
        <v>0</v>
      </c>
      <c r="L268" s="404" t="s">
        <v>17</v>
      </c>
      <c r="M268" s="404" t="s">
        <v>17</v>
      </c>
    </row>
    <row r="269" spans="1:13" ht="15.75" customHeight="1">
      <c r="A269" s="405" t="s">
        <v>390</v>
      </c>
      <c r="B269" s="279">
        <v>906</v>
      </c>
      <c r="C269" s="277"/>
      <c r="D269" s="374" t="s">
        <v>17</v>
      </c>
      <c r="E269" s="277"/>
      <c r="F269" s="277"/>
      <c r="G269" s="373"/>
      <c r="H269" s="401" t="s">
        <v>17</v>
      </c>
      <c r="I269" s="348"/>
      <c r="J269" s="347">
        <f t="shared" si="46"/>
        <v>0</v>
      </c>
      <c r="K269" s="347">
        <f t="shared" si="47"/>
        <v>0</v>
      </c>
      <c r="L269" s="404" t="s">
        <v>17</v>
      </c>
      <c r="M269" s="404" t="s">
        <v>17</v>
      </c>
    </row>
    <row r="270" spans="1:13" ht="15.75" customHeight="1">
      <c r="A270" s="313" t="s">
        <v>389</v>
      </c>
      <c r="B270" s="279">
        <v>910</v>
      </c>
      <c r="C270" s="277"/>
      <c r="D270" s="374" t="s">
        <v>17</v>
      </c>
      <c r="E270" s="277"/>
      <c r="F270" s="277"/>
      <c r="G270" s="373"/>
      <c r="H270" s="401" t="s">
        <v>17</v>
      </c>
      <c r="I270" s="348"/>
      <c r="J270" s="347">
        <f t="shared" si="46"/>
        <v>0</v>
      </c>
      <c r="K270" s="347">
        <f t="shared" si="47"/>
        <v>0</v>
      </c>
      <c r="L270" s="404" t="s">
        <v>17</v>
      </c>
      <c r="M270" s="404" t="s">
        <v>17</v>
      </c>
    </row>
    <row r="271" spans="1:13" ht="15.75" customHeight="1">
      <c r="A271" s="417" t="s">
        <v>388</v>
      </c>
      <c r="B271" s="290"/>
      <c r="C271" s="364"/>
      <c r="D271" s="371" t="s">
        <v>17</v>
      </c>
      <c r="E271" s="364"/>
      <c r="F271" s="364"/>
      <c r="G271" s="309"/>
      <c r="H271" s="245" t="s">
        <v>17</v>
      </c>
      <c r="I271" s="348"/>
      <c r="J271" s="347"/>
      <c r="K271" s="347"/>
      <c r="L271" s="347"/>
      <c r="M271" s="347"/>
    </row>
    <row r="272" spans="1:13" ht="15.75" customHeight="1">
      <c r="A272" s="416" t="s">
        <v>387</v>
      </c>
      <c r="B272" s="415" t="s">
        <v>386</v>
      </c>
      <c r="C272" s="277">
        <v>4.71647</v>
      </c>
      <c r="D272" s="374" t="s">
        <v>17</v>
      </c>
      <c r="E272" s="277"/>
      <c r="F272" s="277"/>
      <c r="G272" s="373">
        <v>4.71647</v>
      </c>
      <c r="H272" s="401" t="s">
        <v>17</v>
      </c>
      <c r="I272" s="348"/>
      <c r="J272" s="347">
        <f>C272+E272+F272</f>
        <v>4.71647</v>
      </c>
      <c r="K272" s="347">
        <f>G272-J272</f>
        <v>0</v>
      </c>
      <c r="L272" s="378" t="s">
        <v>17</v>
      </c>
      <c r="M272" s="378" t="s">
        <v>17</v>
      </c>
    </row>
    <row r="273" spans="1:13" ht="15.75" customHeight="1">
      <c r="A273" s="414" t="s">
        <v>385</v>
      </c>
      <c r="B273" s="413"/>
      <c r="C273" s="411"/>
      <c r="D273" s="412" t="s">
        <v>17</v>
      </c>
      <c r="E273" s="411"/>
      <c r="F273" s="411"/>
      <c r="G273" s="410"/>
      <c r="H273" s="401" t="s">
        <v>17</v>
      </c>
      <c r="I273" s="348"/>
      <c r="J273" s="408"/>
      <c r="K273" s="347"/>
      <c r="L273" s="347"/>
      <c r="M273" s="347"/>
    </row>
    <row r="274" spans="1:13" ht="15.75" customHeight="1">
      <c r="A274" s="409"/>
      <c r="B274" s="375"/>
      <c r="C274" s="277"/>
      <c r="D274" s="374" t="s">
        <v>17</v>
      </c>
      <c r="E274" s="277"/>
      <c r="F274" s="277"/>
      <c r="G274" s="373"/>
      <c r="H274" s="401" t="s">
        <v>17</v>
      </c>
      <c r="I274" s="348"/>
      <c r="J274" s="408"/>
      <c r="K274" s="347"/>
      <c r="L274" s="347"/>
      <c r="M274" s="347"/>
    </row>
    <row r="275" spans="1:13" ht="15.75" customHeight="1">
      <c r="A275" s="409"/>
      <c r="B275" s="375"/>
      <c r="C275" s="277"/>
      <c r="D275" s="374" t="s">
        <v>17</v>
      </c>
      <c r="E275" s="277"/>
      <c r="F275" s="277"/>
      <c r="G275" s="373"/>
      <c r="H275" s="401" t="s">
        <v>17</v>
      </c>
      <c r="I275" s="348"/>
      <c r="J275" s="408"/>
      <c r="K275" s="347"/>
      <c r="L275" s="347"/>
      <c r="M275" s="347"/>
    </row>
    <row r="276" spans="1:13" ht="15.75" customHeight="1">
      <c r="A276" s="409"/>
      <c r="B276" s="375"/>
      <c r="C276" s="277"/>
      <c r="D276" s="374" t="s">
        <v>17</v>
      </c>
      <c r="E276" s="277"/>
      <c r="F276" s="277"/>
      <c r="G276" s="373"/>
      <c r="H276" s="401" t="s">
        <v>17</v>
      </c>
      <c r="I276" s="348"/>
      <c r="J276" s="408"/>
      <c r="K276" s="347"/>
      <c r="L276" s="347"/>
      <c r="M276" s="347"/>
    </row>
    <row r="277" spans="1:13" ht="15.75" customHeight="1">
      <c r="A277" s="241"/>
      <c r="B277" s="290"/>
      <c r="C277" s="364"/>
      <c r="D277" s="371" t="s">
        <v>17</v>
      </c>
      <c r="E277" s="364"/>
      <c r="F277" s="364"/>
      <c r="G277" s="309"/>
      <c r="H277" s="245" t="s">
        <v>17</v>
      </c>
      <c r="I277" s="348"/>
      <c r="J277" s="347"/>
      <c r="K277" s="347"/>
      <c r="L277" s="347"/>
      <c r="M277" s="347"/>
    </row>
    <row r="278" spans="1:13" ht="15.75" customHeight="1">
      <c r="A278" s="407" t="s">
        <v>384</v>
      </c>
      <c r="B278" s="270"/>
      <c r="C278" s="406">
        <f>C279+C283</f>
        <v>6.126110000000001</v>
      </c>
      <c r="D278" s="381" t="s">
        <v>17</v>
      </c>
      <c r="E278" s="406">
        <f>E279+E283</f>
        <v>0</v>
      </c>
      <c r="F278" s="406">
        <f>F279+F283</f>
        <v>0</v>
      </c>
      <c r="G278" s="399">
        <f>G279+G283</f>
        <v>6.126110000000001</v>
      </c>
      <c r="H278" s="379" t="s">
        <v>17</v>
      </c>
      <c r="I278" s="348"/>
      <c r="J278" s="347">
        <f>C278+E278+F278</f>
        <v>6.126110000000001</v>
      </c>
      <c r="K278" s="347">
        <f>G278-J278</f>
        <v>0</v>
      </c>
      <c r="L278" s="404" t="s">
        <v>17</v>
      </c>
      <c r="M278" s="404" t="s">
        <v>17</v>
      </c>
    </row>
    <row r="279" spans="1:13" ht="15.75" customHeight="1">
      <c r="A279" s="405" t="s">
        <v>383</v>
      </c>
      <c r="B279" s="279">
        <v>907</v>
      </c>
      <c r="C279" s="277">
        <v>4.61699</v>
      </c>
      <c r="D279" s="374" t="s">
        <v>17</v>
      </c>
      <c r="E279" s="277"/>
      <c r="F279" s="277"/>
      <c r="G279" s="373">
        <v>4.61699</v>
      </c>
      <c r="H279" s="401" t="s">
        <v>17</v>
      </c>
      <c r="I279" s="348"/>
      <c r="J279" s="347">
        <f>C279+E279+F279</f>
        <v>4.61699</v>
      </c>
      <c r="K279" s="347">
        <f>G279-J279</f>
        <v>0</v>
      </c>
      <c r="L279" s="404" t="s">
        <v>17</v>
      </c>
      <c r="M279" s="404" t="s">
        <v>17</v>
      </c>
    </row>
    <row r="280" spans="1:13" ht="15.75" customHeight="1">
      <c r="A280" s="403" t="s">
        <v>378</v>
      </c>
      <c r="B280" s="290"/>
      <c r="C280" s="364"/>
      <c r="D280" s="371" t="s">
        <v>17</v>
      </c>
      <c r="E280" s="364"/>
      <c r="F280" s="364"/>
      <c r="G280" s="309"/>
      <c r="H280" s="245" t="s">
        <v>17</v>
      </c>
      <c r="I280" s="348"/>
      <c r="J280" s="347"/>
      <c r="K280" s="347"/>
      <c r="L280" s="347"/>
      <c r="M280" s="347"/>
    </row>
    <row r="281" spans="1:13" ht="15.75" customHeight="1">
      <c r="A281" s="402" t="s">
        <v>382</v>
      </c>
      <c r="B281" s="279">
        <v>958</v>
      </c>
      <c r="C281" s="277">
        <v>4.61699</v>
      </c>
      <c r="D281" s="374" t="s">
        <v>17</v>
      </c>
      <c r="E281" s="277"/>
      <c r="F281" s="277"/>
      <c r="G281" s="373">
        <v>4.61699</v>
      </c>
      <c r="H281" s="401" t="s">
        <v>17</v>
      </c>
      <c r="I281" s="348"/>
      <c r="J281" s="347">
        <f>C281+E281+F281</f>
        <v>4.61699</v>
      </c>
      <c r="K281" s="347">
        <f>G281-J281</f>
        <v>0</v>
      </c>
      <c r="L281" s="378" t="s">
        <v>17</v>
      </c>
      <c r="M281" s="378" t="s">
        <v>17</v>
      </c>
    </row>
    <row r="282" spans="1:13" ht="15.75" customHeight="1">
      <c r="A282" s="400" t="s">
        <v>381</v>
      </c>
      <c r="B282" s="279" t="s">
        <v>380</v>
      </c>
      <c r="C282" s="277"/>
      <c r="D282" s="374" t="s">
        <v>17</v>
      </c>
      <c r="E282" s="277"/>
      <c r="F282" s="277"/>
      <c r="G282" s="373"/>
      <c r="H282" s="372" t="s">
        <v>17</v>
      </c>
      <c r="I282" s="348"/>
      <c r="J282" s="347">
        <f>C282+E282+F282</f>
        <v>0</v>
      </c>
      <c r="K282" s="347">
        <f>G282-J282</f>
        <v>0</v>
      </c>
      <c r="L282" s="378" t="s">
        <v>17</v>
      </c>
      <c r="M282" s="378" t="s">
        <v>17</v>
      </c>
    </row>
    <row r="283" spans="1:13" ht="15.75" customHeight="1">
      <c r="A283" s="400" t="s">
        <v>379</v>
      </c>
      <c r="B283" s="270">
        <v>989</v>
      </c>
      <c r="C283" s="263">
        <v>1.50912</v>
      </c>
      <c r="D283" s="381" t="s">
        <v>17</v>
      </c>
      <c r="E283" s="263"/>
      <c r="F283" s="263"/>
      <c r="G283" s="399">
        <v>1.50912</v>
      </c>
      <c r="H283" s="379" t="s">
        <v>17</v>
      </c>
      <c r="I283" s="348"/>
      <c r="J283" s="347">
        <f>C283+E283+F283</f>
        <v>1.50912</v>
      </c>
      <c r="K283" s="347">
        <f>G283-J283</f>
        <v>0</v>
      </c>
      <c r="L283" s="378" t="s">
        <v>17</v>
      </c>
      <c r="M283" s="378" t="s">
        <v>17</v>
      </c>
    </row>
    <row r="284" spans="1:13" s="238" customFormat="1" ht="15.75" customHeight="1">
      <c r="A284" s="398" t="s">
        <v>378</v>
      </c>
      <c r="B284" s="397"/>
      <c r="C284" s="364"/>
      <c r="D284" s="371" t="s">
        <v>17</v>
      </c>
      <c r="E284" s="364"/>
      <c r="F284" s="364"/>
      <c r="G284" s="396"/>
      <c r="H284" s="349" t="s">
        <v>17</v>
      </c>
      <c r="I284" s="348"/>
      <c r="J284" s="395"/>
      <c r="K284" s="395"/>
      <c r="L284" s="395"/>
      <c r="M284" s="395"/>
    </row>
    <row r="285" spans="1:13" ht="15.75" customHeight="1">
      <c r="A285" s="391" t="s">
        <v>377</v>
      </c>
      <c r="B285" s="394">
        <v>811</v>
      </c>
      <c r="C285" s="277"/>
      <c r="D285" s="374" t="s">
        <v>17</v>
      </c>
      <c r="E285" s="277"/>
      <c r="F285" s="277"/>
      <c r="G285" s="373"/>
      <c r="H285" s="372" t="s">
        <v>17</v>
      </c>
      <c r="I285" s="348"/>
      <c r="J285" s="347">
        <f>C285+E285+F285</f>
        <v>0</v>
      </c>
      <c r="K285" s="347">
        <f>G285-J285</f>
        <v>0</v>
      </c>
      <c r="L285" s="378" t="s">
        <v>17</v>
      </c>
      <c r="M285" s="378" t="s">
        <v>17</v>
      </c>
    </row>
    <row r="286" spans="1:13" ht="15.75" customHeight="1">
      <c r="A286" s="393" t="s">
        <v>376</v>
      </c>
      <c r="B286" s="392">
        <v>812</v>
      </c>
      <c r="C286" s="277">
        <v>0.568923</v>
      </c>
      <c r="D286" s="374" t="s">
        <v>17</v>
      </c>
      <c r="E286" s="277"/>
      <c r="F286" s="277"/>
      <c r="G286" s="373">
        <v>0.568923</v>
      </c>
      <c r="H286" s="372" t="s">
        <v>17</v>
      </c>
      <c r="I286" s="348"/>
      <c r="J286" s="347">
        <f>C286+E286+F286</f>
        <v>0.568923</v>
      </c>
      <c r="K286" s="347">
        <f>G286-J286</f>
        <v>0</v>
      </c>
      <c r="L286" s="378" t="s">
        <v>17</v>
      </c>
      <c r="M286" s="378" t="s">
        <v>17</v>
      </c>
    </row>
    <row r="287" spans="1:13" ht="15.75">
      <c r="A287" s="391" t="s">
        <v>375</v>
      </c>
      <c r="B287" s="383" t="s">
        <v>53</v>
      </c>
      <c r="C287" s="390"/>
      <c r="D287" s="381" t="s">
        <v>17</v>
      </c>
      <c r="E287" s="277"/>
      <c r="F287" s="274"/>
      <c r="G287" s="389"/>
      <c r="H287" s="379" t="s">
        <v>17</v>
      </c>
      <c r="I287" s="247"/>
      <c r="J287" s="347">
        <f>C287+F287</f>
        <v>0</v>
      </c>
      <c r="K287" s="347">
        <f>G287-J287</f>
        <v>0</v>
      </c>
      <c r="L287" s="378" t="s">
        <v>17</v>
      </c>
      <c r="M287" s="378" t="s">
        <v>17</v>
      </c>
    </row>
    <row r="288" spans="1:13" ht="15.75">
      <c r="A288" s="388" t="s">
        <v>374</v>
      </c>
      <c r="B288" s="387" t="s">
        <v>373</v>
      </c>
      <c r="C288" s="386"/>
      <c r="D288" s="374" t="s">
        <v>17</v>
      </c>
      <c r="E288" s="277"/>
      <c r="F288" s="285"/>
      <c r="G288" s="385"/>
      <c r="H288" s="372" t="s">
        <v>17</v>
      </c>
      <c r="I288" s="247"/>
      <c r="J288" s="347">
        <f>C288+E288+F288</f>
        <v>0</v>
      </c>
      <c r="K288" s="347">
        <f>G288-J288</f>
        <v>0</v>
      </c>
      <c r="L288" s="378" t="s">
        <v>17</v>
      </c>
      <c r="M288" s="378" t="s">
        <v>17</v>
      </c>
    </row>
    <row r="289" spans="1:13" ht="15.75">
      <c r="A289" s="384" t="s">
        <v>372</v>
      </c>
      <c r="B289" s="383" t="s">
        <v>371</v>
      </c>
      <c r="C289" s="382"/>
      <c r="D289" s="381" t="s">
        <v>17</v>
      </c>
      <c r="E289" s="263"/>
      <c r="F289" s="274"/>
      <c r="G289" s="380"/>
      <c r="H289" s="379" t="s">
        <v>17</v>
      </c>
      <c r="I289" s="247"/>
      <c r="J289" s="347">
        <f>C289+E289+F289</f>
        <v>0</v>
      </c>
      <c r="K289" s="347">
        <f>G289-J289</f>
        <v>0</v>
      </c>
      <c r="L289" s="378" t="s">
        <v>17</v>
      </c>
      <c r="M289" s="378" t="s">
        <v>17</v>
      </c>
    </row>
    <row r="290" spans="1:13" ht="14.25" customHeight="1">
      <c r="A290" s="377" t="s">
        <v>370</v>
      </c>
      <c r="B290" s="375"/>
      <c r="C290" s="277"/>
      <c r="D290" s="374" t="s">
        <v>17</v>
      </c>
      <c r="E290" s="277"/>
      <c r="F290" s="277"/>
      <c r="G290" s="373"/>
      <c r="H290" s="372" t="s">
        <v>17</v>
      </c>
      <c r="I290" s="348"/>
      <c r="J290" s="347"/>
      <c r="K290" s="347"/>
      <c r="L290" s="347"/>
      <c r="M290" s="347"/>
    </row>
    <row r="291" spans="1:13" ht="14.25" customHeight="1">
      <c r="A291" s="376"/>
      <c r="B291" s="375"/>
      <c r="C291" s="277"/>
      <c r="D291" s="374" t="s">
        <v>17</v>
      </c>
      <c r="E291" s="277"/>
      <c r="F291" s="277"/>
      <c r="G291" s="373"/>
      <c r="H291" s="372" t="s">
        <v>17</v>
      </c>
      <c r="I291" s="348"/>
      <c r="J291" s="347"/>
      <c r="K291" s="347"/>
      <c r="L291" s="347"/>
      <c r="M291" s="347"/>
    </row>
    <row r="292" spans="1:13" ht="14.25" customHeight="1">
      <c r="A292" s="376"/>
      <c r="B292" s="375"/>
      <c r="C292" s="277"/>
      <c r="D292" s="374" t="s">
        <v>17</v>
      </c>
      <c r="E292" s="277"/>
      <c r="F292" s="277"/>
      <c r="G292" s="373"/>
      <c r="H292" s="372" t="s">
        <v>17</v>
      </c>
      <c r="I292" s="348"/>
      <c r="J292" s="347"/>
      <c r="K292" s="347"/>
      <c r="L292" s="347"/>
      <c r="M292" s="347"/>
    </row>
    <row r="293" spans="1:13" ht="15.75" customHeight="1">
      <c r="A293" s="241"/>
      <c r="B293" s="290"/>
      <c r="C293" s="364"/>
      <c r="D293" s="371" t="s">
        <v>17</v>
      </c>
      <c r="E293" s="364"/>
      <c r="F293" s="364"/>
      <c r="G293" s="309"/>
      <c r="H293" s="245" t="s">
        <v>17</v>
      </c>
      <c r="I293" s="348"/>
      <c r="J293" s="347"/>
      <c r="K293" s="347"/>
      <c r="L293" s="347"/>
      <c r="M293" s="347"/>
    </row>
    <row r="294" spans="1:13" s="352" customFormat="1" ht="19.5" customHeight="1">
      <c r="A294" s="370" t="s">
        <v>369</v>
      </c>
      <c r="B294" s="279"/>
      <c r="C294" s="368">
        <f>C217+C248+C254+C262+C278</f>
        <v>153.199091</v>
      </c>
      <c r="D294" s="369" t="s">
        <v>17</v>
      </c>
      <c r="E294" s="368">
        <f>E217+E248+E254+E262+E278</f>
        <v>0</v>
      </c>
      <c r="F294" s="368">
        <f>F217+F248+F254+F262+F278</f>
        <v>0</v>
      </c>
      <c r="G294" s="368">
        <f>G217+G248+G254+G262+G278</f>
        <v>153.199091</v>
      </c>
      <c r="H294" s="367" t="s">
        <v>17</v>
      </c>
      <c r="I294" s="348"/>
      <c r="J294" s="366">
        <f>C294+E294+F294</f>
        <v>153.199091</v>
      </c>
      <c r="K294" s="366">
        <f>G294-J294</f>
        <v>0</v>
      </c>
      <c r="L294" s="365" t="s">
        <v>17</v>
      </c>
      <c r="M294" s="365" t="s">
        <v>17</v>
      </c>
    </row>
    <row r="295" spans="1:13" ht="15.75" customHeight="1">
      <c r="A295" s="241"/>
      <c r="B295" s="290"/>
      <c r="C295" s="364"/>
      <c r="D295" s="308"/>
      <c r="E295" s="364"/>
      <c r="F295" s="364"/>
      <c r="G295" s="309"/>
      <c r="H295" s="241"/>
      <c r="I295" s="348"/>
      <c r="J295" s="347"/>
      <c r="K295" s="347"/>
      <c r="L295" s="347"/>
      <c r="M295" s="347"/>
    </row>
    <row r="296" spans="1:13" ht="15.75" customHeight="1">
      <c r="A296" s="291"/>
      <c r="B296" s="290"/>
      <c r="C296" s="364"/>
      <c r="D296" s="308"/>
      <c r="E296" s="364"/>
      <c r="F296" s="364"/>
      <c r="G296" s="309"/>
      <c r="H296" s="241"/>
      <c r="I296" s="348"/>
      <c r="J296" s="347"/>
      <c r="K296" s="347"/>
      <c r="L296" s="347"/>
      <c r="M296" s="347"/>
    </row>
    <row r="297" spans="1:13" s="348" customFormat="1" ht="19.5" customHeight="1">
      <c r="A297" s="363"/>
      <c r="B297" s="362"/>
      <c r="C297" s="360"/>
      <c r="D297" s="361"/>
      <c r="E297" s="360"/>
      <c r="F297" s="360"/>
      <c r="G297" s="359"/>
      <c r="H297" s="358"/>
      <c r="J297" s="347"/>
      <c r="K297" s="347"/>
      <c r="L297" s="347"/>
      <c r="M297" s="347"/>
    </row>
    <row r="298" spans="1:13" s="352" customFormat="1" ht="19.5" customHeight="1" thickBot="1">
      <c r="A298" s="357" t="s">
        <v>368</v>
      </c>
      <c r="B298" s="356"/>
      <c r="C298" s="355">
        <f>C211+C294</f>
        <v>219.368294584</v>
      </c>
      <c r="D298" s="355">
        <f>D211</f>
        <v>0</v>
      </c>
      <c r="E298" s="355">
        <f>E294</f>
        <v>0</v>
      </c>
      <c r="F298" s="355">
        <f>F211+F294</f>
        <v>0</v>
      </c>
      <c r="G298" s="355">
        <f>G211+G294</f>
        <v>219.368294584</v>
      </c>
      <c r="H298" s="354">
        <f>H211</f>
        <v>16.071072311</v>
      </c>
      <c r="I298" s="348"/>
      <c r="J298" s="353">
        <f>C298+E298+F298</f>
        <v>219.368294584</v>
      </c>
      <c r="K298" s="353">
        <f>G298-J298</f>
        <v>0</v>
      </c>
      <c r="L298" s="353">
        <f>C298-D298</f>
        <v>219.368294584</v>
      </c>
      <c r="M298" s="353">
        <f>G298-H298</f>
        <v>203.29722227300002</v>
      </c>
    </row>
    <row r="299" spans="1:13" ht="15.75" customHeight="1" thickTop="1">
      <c r="A299" s="349"/>
      <c r="B299" s="351"/>
      <c r="C299" s="349"/>
      <c r="D299" s="349"/>
      <c r="E299" s="349"/>
      <c r="F299" s="349"/>
      <c r="G299" s="350"/>
      <c r="H299" s="349"/>
      <c r="I299" s="348"/>
      <c r="J299" s="347"/>
      <c r="K299" s="347"/>
      <c r="L299" s="347"/>
      <c r="M299" s="347"/>
    </row>
  </sheetData>
  <sheetProtection/>
  <conditionalFormatting sqref="J297:J298 J309 J303:J304 J300 J16 J285:J292 J294 J248:J283 J228:J246 J216:J226 J18:J214">
    <cfRule type="cellIs" priority="1" dxfId="0" operator="between" stopIfTrue="1">
      <formula>$G16-0.3</formula>
      <formula>$G16+0.3</formula>
    </cfRule>
  </conditionalFormatting>
  <conditionalFormatting sqref="E227:G227 C227">
    <cfRule type="cellIs" priority="2" dxfId="0" operator="between" stopIfTrue="1">
      <formula>C$226-0.3</formula>
      <formula>C$226+0.3</formula>
    </cfRule>
  </conditionalFormatting>
  <conditionalFormatting sqref="C218:D218 F218:H218">
    <cfRule type="cellIs" priority="3" dxfId="0" operator="between" stopIfTrue="1">
      <formula>Dac3a_2011out_E!#REF!-0.3</formula>
      <formula>Dac3a_2011out_E!#REF!+0.3</formula>
    </cfRule>
  </conditionalFormatting>
  <conditionalFormatting sqref="C304 E304:G304">
    <cfRule type="cellIs" priority="4" dxfId="0" operator="between" stopIfTrue="1">
      <formula>C$303-0.3</formula>
      <formula>C$303+0.3</formula>
    </cfRule>
  </conditionalFormatting>
  <conditionalFormatting sqref="K309 K303:K304 E305:G305 C305 K300 K297:K298 K294 K285:K292 C241 E241:G241 F219:H219 C219:D219 C229 E229:G229 K16 K248:K283 E244:G246 C244:C246 K228:K246 K216:K226 K18:K214">
    <cfRule type="cellIs" priority="5" dxfId="0" operator="equal" stopIfTrue="1">
      <formula>0</formula>
    </cfRule>
  </conditionalFormatting>
  <conditionalFormatting sqref="L309:M309 L298:M298 E295:G295 C295 E293:G293 C293 L281:M283 L285:M289 L272:M272 L248:M248 L262:M262 L267:M267 L241:M241 L229:M229 L225:M225 L234:M236 L16:M16 L244:M246 L216:M223 L18:M214">
    <cfRule type="cellIs" priority="6" dxfId="0" operator="greaterThanOrEqual" stopIfTrue="1">
      <formula>0</formula>
    </cfRule>
  </conditionalFormatting>
  <conditionalFormatting sqref="E234:G236 C234:C236">
    <cfRule type="cellIs" priority="7" dxfId="0" operator="between" stopIfTrue="1">
      <formula>C$237-0.3</formula>
      <formula>C$237+0.3</formula>
    </cfRule>
  </conditionalFormatting>
  <printOptions/>
  <pageMargins left="0.7480314960629921" right="0.7480314960629921" top="0.2755905511811024" bottom="0.2755905511811024" header="0.11811023622047245" footer="0.11811023622047245"/>
  <pageSetup firstPageNumber="1" useFirstPageNumber="1" fitToHeight="4" horizontalDpi="600" verticalDpi="600" orientation="portrait" paperSize="9" scale="47" r:id="rId1"/>
  <headerFooter alignWithMargins="0">
    <oddFooter>&amp;LPrinted &amp;D, &amp;T&amp;C&amp;P</oddFooter>
  </headerFooter>
  <rowBreaks count="1" manualBreakCount="1">
    <brk id="21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97"/>
  <sheetViews>
    <sheetView showGridLines="0" zoomScale="60" zoomScaleNormal="60" zoomScalePageLayoutView="0" workbookViewId="0" topLeftCell="A1">
      <pane xSplit="3" ySplit="16" topLeftCell="D53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B48" sqref="B48"/>
    </sheetView>
  </sheetViews>
  <sheetFormatPr defaultColWidth="11.4453125" defaultRowHeight="15.75"/>
  <cols>
    <col min="1" max="1" width="1.77734375" style="237" customWidth="1"/>
    <col min="2" max="2" width="48.6640625" style="237" customWidth="1"/>
    <col min="3" max="3" width="5.77734375" style="240" customWidth="1"/>
    <col min="4" max="4" width="12.77734375" style="239" customWidth="1"/>
    <col min="5" max="6" width="11.77734375" style="237" customWidth="1"/>
    <col min="7" max="7" width="11.4453125" style="238" customWidth="1"/>
    <col min="8" max="16384" width="11.4453125" style="237" customWidth="1"/>
  </cols>
  <sheetData>
    <row r="1" spans="1:7" ht="15.75" customHeight="1" thickBot="1">
      <c r="A1" s="247"/>
      <c r="B1" s="345" t="s">
        <v>367</v>
      </c>
      <c r="C1" s="237"/>
      <c r="D1" s="237"/>
      <c r="E1" s="342" t="s">
        <v>1</v>
      </c>
      <c r="F1" s="344" t="s">
        <v>253</v>
      </c>
      <c r="G1" s="343"/>
    </row>
    <row r="2" spans="1:9" ht="15.75" customHeight="1" thickTop="1">
      <c r="A2" s="247"/>
      <c r="B2" s="257" t="s">
        <v>366</v>
      </c>
      <c r="C2" s="237"/>
      <c r="D2" s="237"/>
      <c r="F2" s="307"/>
      <c r="G2" s="339"/>
      <c r="H2"/>
      <c r="I2"/>
    </row>
    <row r="3" spans="1:9" ht="16.5" thickBot="1">
      <c r="A3" s="247"/>
      <c r="B3" s="257" t="s">
        <v>365</v>
      </c>
      <c r="C3" s="237"/>
      <c r="D3" s="237"/>
      <c r="E3" s="342" t="s">
        <v>4</v>
      </c>
      <c r="F3" s="341">
        <v>2012</v>
      </c>
      <c r="G3" s="339"/>
      <c r="H3"/>
      <c r="I3"/>
    </row>
    <row r="4" spans="1:9" ht="16.5" thickTop="1">
      <c r="A4" s="241"/>
      <c r="B4" s="340" t="s">
        <v>364</v>
      </c>
      <c r="C4" s="237"/>
      <c r="D4" s="237"/>
      <c r="G4" s="339"/>
      <c r="H4"/>
      <c r="I4"/>
    </row>
    <row r="5" spans="1:9" ht="15.75">
      <c r="A5" s="241"/>
      <c r="C5" s="237"/>
      <c r="D5" s="237"/>
      <c r="G5" s="339"/>
      <c r="H5"/>
      <c r="I5"/>
    </row>
    <row r="6" spans="1:9" ht="15.75" customHeight="1">
      <c r="A6" s="247"/>
      <c r="C6" s="338"/>
      <c r="D6" s="253"/>
      <c r="E6" s="247"/>
      <c r="F6" s="247"/>
      <c r="G6" s="335"/>
      <c r="H6"/>
      <c r="I6"/>
    </row>
    <row r="7" spans="1:9" ht="15.75" customHeight="1">
      <c r="A7" s="247"/>
      <c r="C7" s="338"/>
      <c r="D7" s="253"/>
      <c r="E7" s="247"/>
      <c r="F7" s="247"/>
      <c r="G7" s="335"/>
      <c r="H7"/>
      <c r="I7"/>
    </row>
    <row r="8" spans="1:9" ht="15.75">
      <c r="A8" s="247"/>
      <c r="B8" s="337" t="s">
        <v>363</v>
      </c>
      <c r="C8" s="336"/>
      <c r="D8" s="253"/>
      <c r="E8" s="247"/>
      <c r="F8" s="247"/>
      <c r="G8" s="335"/>
      <c r="H8"/>
      <c r="I8"/>
    </row>
    <row r="9" spans="2:9" ht="15.75">
      <c r="B9" s="334"/>
      <c r="C9" s="333"/>
      <c r="D9" s="331" t="s">
        <v>362</v>
      </c>
      <c r="E9" s="332" t="s">
        <v>361</v>
      </c>
      <c r="F9" s="331" t="s">
        <v>273</v>
      </c>
      <c r="G9" s="244"/>
      <c r="H9"/>
      <c r="I9"/>
    </row>
    <row r="10" spans="2:9" ht="16.5" thickBot="1">
      <c r="B10" s="330" t="s">
        <v>360</v>
      </c>
      <c r="C10" s="325"/>
      <c r="D10" s="743"/>
      <c r="E10" s="744"/>
      <c r="F10" s="307"/>
      <c r="G10" s="244"/>
      <c r="H10"/>
      <c r="I10"/>
    </row>
    <row r="11" spans="1:9" ht="16.5" thickTop="1">
      <c r="A11" s="247"/>
      <c r="B11" s="238"/>
      <c r="C11" s="325"/>
      <c r="D11" s="327"/>
      <c r="E11" s="254"/>
      <c r="F11" s="323" t="s">
        <v>359</v>
      </c>
      <c r="G11" s="244"/>
      <c r="H11"/>
      <c r="I11"/>
    </row>
    <row r="12" spans="1:9" ht="15.75">
      <c r="A12" s="247"/>
      <c r="B12" s="238"/>
      <c r="C12" s="325"/>
      <c r="D12" s="323" t="s">
        <v>358</v>
      </c>
      <c r="E12" s="329" t="s">
        <v>357</v>
      </c>
      <c r="F12" s="327"/>
      <c r="G12" s="244"/>
      <c r="H12"/>
      <c r="I12"/>
    </row>
    <row r="13" spans="1:9" ht="15.75">
      <c r="A13" s="247"/>
      <c r="B13" s="238"/>
      <c r="C13" s="325"/>
      <c r="D13" s="328"/>
      <c r="E13" s="254"/>
      <c r="F13" s="323" t="s">
        <v>356</v>
      </c>
      <c r="G13" s="244"/>
      <c r="H13"/>
      <c r="I13"/>
    </row>
    <row r="14" spans="1:9" ht="15.75">
      <c r="A14" s="247"/>
      <c r="B14" s="326" t="s">
        <v>355</v>
      </c>
      <c r="C14" s="325"/>
      <c r="D14" s="324" t="s">
        <v>354</v>
      </c>
      <c r="E14" s="315" t="s">
        <v>353</v>
      </c>
      <c r="F14" s="327"/>
      <c r="G14" s="244"/>
      <c r="H14"/>
      <c r="I14"/>
    </row>
    <row r="15" spans="1:9" ht="15.75">
      <c r="A15" s="247"/>
      <c r="B15" s="326" t="s">
        <v>352</v>
      </c>
      <c r="C15" s="325"/>
      <c r="D15" s="324"/>
      <c r="E15" s="315"/>
      <c r="F15" s="323" t="s">
        <v>351</v>
      </c>
      <c r="G15" s="244"/>
      <c r="H15"/>
      <c r="I15"/>
    </row>
    <row r="16" spans="1:9" ht="15.75">
      <c r="A16" s="247"/>
      <c r="B16" s="320"/>
      <c r="C16" s="320"/>
      <c r="D16" s="322"/>
      <c r="E16" s="321"/>
      <c r="F16" s="320"/>
      <c r="G16" s="244"/>
      <c r="H16"/>
      <c r="I16"/>
    </row>
    <row r="17" spans="1:7" ht="15.75">
      <c r="A17" s="247"/>
      <c r="C17" s="319"/>
      <c r="D17" s="318"/>
      <c r="E17" s="318"/>
      <c r="F17" s="317"/>
      <c r="G17" s="244"/>
    </row>
    <row r="18" spans="1:7" ht="15.75">
      <c r="A18" s="247"/>
      <c r="B18" s="247"/>
      <c r="C18" s="256"/>
      <c r="D18" s="316"/>
      <c r="E18" s="315"/>
      <c r="F18" s="314"/>
      <c r="G18" s="244"/>
    </row>
    <row r="19" spans="1:7" ht="15.75">
      <c r="A19" s="247"/>
      <c r="B19" s="310" t="s">
        <v>350</v>
      </c>
      <c r="C19" s="290"/>
      <c r="D19" s="309"/>
      <c r="E19" s="308"/>
      <c r="F19" s="307"/>
      <c r="G19" s="244"/>
    </row>
    <row r="20" spans="1:7" ht="15.75" customHeight="1">
      <c r="A20" s="247"/>
      <c r="B20" s="305" t="s">
        <v>349</v>
      </c>
      <c r="C20" s="303" t="s">
        <v>348</v>
      </c>
      <c r="D20" s="278">
        <v>32.9555</v>
      </c>
      <c r="E20" s="277">
        <v>32.9555</v>
      </c>
      <c r="F20" s="302"/>
      <c r="G20" s="244"/>
    </row>
    <row r="21" spans="1:7" ht="15.75" customHeight="1">
      <c r="A21" s="247"/>
      <c r="B21" s="282" t="s">
        <v>347</v>
      </c>
      <c r="C21" s="303" t="s">
        <v>346</v>
      </c>
      <c r="D21" s="278">
        <v>8.10415</v>
      </c>
      <c r="E21" s="277">
        <v>8.10415</v>
      </c>
      <c r="F21" s="302"/>
      <c r="G21" s="244"/>
    </row>
    <row r="22" spans="1:7" ht="15.75">
      <c r="A22" s="241"/>
      <c r="B22" s="313" t="s">
        <v>345</v>
      </c>
      <c r="C22" s="303" t="s">
        <v>344</v>
      </c>
      <c r="D22" s="278">
        <v>0.775745</v>
      </c>
      <c r="E22" s="277">
        <v>0.775745</v>
      </c>
      <c r="F22" s="302"/>
      <c r="G22" s="244"/>
    </row>
    <row r="23" spans="1:7" ht="15.75">
      <c r="A23" s="241"/>
      <c r="B23" s="313" t="s">
        <v>343</v>
      </c>
      <c r="C23" s="303" t="s">
        <v>342</v>
      </c>
      <c r="D23" s="278">
        <v>0.751114</v>
      </c>
      <c r="E23" s="277">
        <v>0.751114</v>
      </c>
      <c r="F23" s="302"/>
      <c r="G23" s="244"/>
    </row>
    <row r="24" spans="1:7" ht="15.75">
      <c r="A24" s="241"/>
      <c r="B24" s="313" t="s">
        <v>341</v>
      </c>
      <c r="C24" s="303" t="s">
        <v>340</v>
      </c>
      <c r="D24" s="278">
        <v>1.80237</v>
      </c>
      <c r="E24" s="277">
        <v>1.80237</v>
      </c>
      <c r="F24" s="302"/>
      <c r="G24" s="244"/>
    </row>
    <row r="25" spans="1:7" ht="15.75">
      <c r="A25" s="241"/>
      <c r="B25" s="313" t="s">
        <v>339</v>
      </c>
      <c r="C25" s="303" t="s">
        <v>338</v>
      </c>
      <c r="D25" s="278">
        <v>4.77492</v>
      </c>
      <c r="E25" s="277">
        <v>4.77492</v>
      </c>
      <c r="F25" s="302"/>
      <c r="G25" s="244"/>
    </row>
    <row r="26" spans="1:7" ht="15.75">
      <c r="A26" s="247"/>
      <c r="B26" s="282" t="s">
        <v>337</v>
      </c>
      <c r="C26" s="303" t="s">
        <v>336</v>
      </c>
      <c r="D26" s="278">
        <v>1.97122</v>
      </c>
      <c r="E26" s="277">
        <v>1.97122</v>
      </c>
      <c r="F26" s="302"/>
      <c r="G26" s="244"/>
    </row>
    <row r="27" spans="1:7" ht="15.75">
      <c r="A27" s="241"/>
      <c r="B27" s="313" t="s">
        <v>335</v>
      </c>
      <c r="C27" s="303" t="s">
        <v>334</v>
      </c>
      <c r="D27" s="278">
        <v>0.929378</v>
      </c>
      <c r="E27" s="277">
        <v>0.929378</v>
      </c>
      <c r="F27" s="302"/>
      <c r="G27" s="244"/>
    </row>
    <row r="28" spans="1:7" ht="15.75">
      <c r="A28" s="241"/>
      <c r="B28" s="313" t="s">
        <v>333</v>
      </c>
      <c r="C28" s="303" t="s">
        <v>332</v>
      </c>
      <c r="D28" s="278">
        <v>1.04184</v>
      </c>
      <c r="E28" s="277">
        <v>1.04184</v>
      </c>
      <c r="F28" s="302"/>
      <c r="G28" s="244"/>
    </row>
    <row r="29" spans="1:7" s="241" customFormat="1" ht="15.75">
      <c r="A29" s="247"/>
      <c r="B29" s="283" t="s">
        <v>331</v>
      </c>
      <c r="C29" s="303" t="s">
        <v>330</v>
      </c>
      <c r="D29" s="278">
        <v>0.297836</v>
      </c>
      <c r="E29" s="277">
        <v>0.297836</v>
      </c>
      <c r="F29" s="302"/>
      <c r="G29" s="244"/>
    </row>
    <row r="30" spans="1:7" s="241" customFormat="1" ht="15.75">
      <c r="A30" s="247"/>
      <c r="B30" s="282" t="s">
        <v>329</v>
      </c>
      <c r="C30" s="303" t="s">
        <v>328</v>
      </c>
      <c r="D30" s="278">
        <v>7.11379</v>
      </c>
      <c r="E30" s="277">
        <v>7.11379</v>
      </c>
      <c r="F30" s="302"/>
      <c r="G30" s="244"/>
    </row>
    <row r="31" spans="1:7" s="241" customFormat="1" ht="15.75">
      <c r="A31" s="247"/>
      <c r="B31" s="282" t="s">
        <v>327</v>
      </c>
      <c r="C31" s="303" t="s">
        <v>326</v>
      </c>
      <c r="D31" s="278">
        <v>13.2515</v>
      </c>
      <c r="E31" s="277">
        <v>13.2515</v>
      </c>
      <c r="F31" s="302"/>
      <c r="G31" s="244"/>
    </row>
    <row r="32" spans="2:7" s="241" customFormat="1" ht="15.75">
      <c r="B32" s="271" t="s">
        <v>325</v>
      </c>
      <c r="C32" s="267" t="s">
        <v>324</v>
      </c>
      <c r="D32" s="269">
        <v>3.49281</v>
      </c>
      <c r="E32" s="263">
        <v>3.49281</v>
      </c>
      <c r="F32" s="304"/>
      <c r="G32" s="244"/>
    </row>
    <row r="33" spans="2:7" s="241" customFormat="1" ht="15.75">
      <c r="B33" s="282" t="s">
        <v>323</v>
      </c>
      <c r="C33" s="303" t="s">
        <v>322</v>
      </c>
      <c r="D33" s="278">
        <v>9.75872</v>
      </c>
      <c r="E33" s="277">
        <v>9.75872</v>
      </c>
      <c r="F33" s="302"/>
      <c r="G33" s="244"/>
    </row>
    <row r="34" spans="1:7" ht="15.75">
      <c r="A34" s="247"/>
      <c r="B34" s="282" t="s">
        <v>321</v>
      </c>
      <c r="C34" s="303" t="s">
        <v>320</v>
      </c>
      <c r="D34" s="278">
        <v>2.21697</v>
      </c>
      <c r="E34" s="277">
        <v>2.21697</v>
      </c>
      <c r="F34" s="302"/>
      <c r="G34" s="244"/>
    </row>
    <row r="35" spans="1:7" ht="15.75">
      <c r="A35" s="247"/>
      <c r="B35" s="245"/>
      <c r="C35" s="261"/>
      <c r="D35" s="260"/>
      <c r="E35" s="312"/>
      <c r="F35" s="311"/>
      <c r="G35" s="244"/>
    </row>
    <row r="36" spans="1:7" ht="15.75">
      <c r="A36" s="247"/>
      <c r="B36" s="310" t="s">
        <v>319</v>
      </c>
      <c r="C36" s="290"/>
      <c r="D36" s="309"/>
      <c r="E36" s="308"/>
      <c r="F36" s="307"/>
      <c r="G36" s="244"/>
    </row>
    <row r="37" spans="1:7" ht="15.75">
      <c r="A37" s="247"/>
      <c r="B37" s="306" t="s">
        <v>318</v>
      </c>
      <c r="C37" s="303" t="s">
        <v>317</v>
      </c>
      <c r="D37" s="278">
        <v>4.05093</v>
      </c>
      <c r="E37" s="277">
        <v>4.05093</v>
      </c>
      <c r="F37" s="302"/>
      <c r="G37" s="244"/>
    </row>
    <row r="38" spans="1:7" ht="15.75">
      <c r="A38" s="247"/>
      <c r="B38" s="282" t="s">
        <v>316</v>
      </c>
      <c r="C38" s="303" t="s">
        <v>315</v>
      </c>
      <c r="D38" s="278">
        <v>0.0324874</v>
      </c>
      <c r="E38" s="277">
        <v>0.0324874</v>
      </c>
      <c r="F38" s="302"/>
      <c r="G38" s="244"/>
    </row>
    <row r="39" spans="1:7" ht="15.75">
      <c r="A39" s="247"/>
      <c r="B39" s="282" t="s">
        <v>314</v>
      </c>
      <c r="C39" s="303" t="s">
        <v>313</v>
      </c>
      <c r="D39" s="278">
        <v>0.241924</v>
      </c>
      <c r="E39" s="277">
        <v>0.241924</v>
      </c>
      <c r="F39" s="302"/>
      <c r="G39" s="244"/>
    </row>
    <row r="40" spans="1:7" ht="15.75">
      <c r="A40" s="247"/>
      <c r="B40" s="282" t="s">
        <v>312</v>
      </c>
      <c r="C40" s="303" t="s">
        <v>146</v>
      </c>
      <c r="D40" s="278">
        <v>3.1546</v>
      </c>
      <c r="E40" s="277">
        <v>3.1546</v>
      </c>
      <c r="F40" s="302"/>
      <c r="G40" s="244"/>
    </row>
    <row r="41" spans="1:7" ht="15.75">
      <c r="A41" s="247"/>
      <c r="B41" s="282" t="s">
        <v>311</v>
      </c>
      <c r="C41" s="303" t="s">
        <v>150</v>
      </c>
      <c r="D41" s="278"/>
      <c r="E41" s="277"/>
      <c r="F41" s="302"/>
      <c r="G41" s="244"/>
    </row>
    <row r="42" spans="1:7" ht="15.75">
      <c r="A42" s="247"/>
      <c r="B42" s="301" t="s">
        <v>310</v>
      </c>
      <c r="C42" s="300" t="s">
        <v>309</v>
      </c>
      <c r="D42" s="299">
        <v>0.621916</v>
      </c>
      <c r="E42" s="277">
        <v>0.621916</v>
      </c>
      <c r="F42" s="298"/>
      <c r="G42" s="244"/>
    </row>
    <row r="43" spans="1:7" ht="15.75">
      <c r="A43" s="247"/>
      <c r="B43" s="245"/>
      <c r="C43" s="261"/>
      <c r="D43" s="260"/>
      <c r="E43" s="259"/>
      <c r="F43" s="258"/>
      <c r="G43" s="244"/>
    </row>
    <row r="44" spans="1:7" s="241" customFormat="1" ht="15.75">
      <c r="A44" s="247"/>
      <c r="B44" s="305" t="s">
        <v>308</v>
      </c>
      <c r="C44" s="303" t="s">
        <v>168</v>
      </c>
      <c r="D44" s="278">
        <v>5.63051</v>
      </c>
      <c r="E44" s="277">
        <v>5.63051</v>
      </c>
      <c r="F44" s="302"/>
      <c r="G44" s="244"/>
    </row>
    <row r="45" spans="1:7" ht="15.75">
      <c r="A45" s="247"/>
      <c r="B45" s="282" t="s">
        <v>307</v>
      </c>
      <c r="C45" s="303" t="s">
        <v>174</v>
      </c>
      <c r="D45" s="278">
        <v>4.61185</v>
      </c>
      <c r="E45" s="277">
        <v>4.61185</v>
      </c>
      <c r="F45" s="302"/>
      <c r="G45" s="244"/>
    </row>
    <row r="46" spans="1:7" ht="15.75">
      <c r="A46" s="247"/>
      <c r="B46" s="282" t="s">
        <v>306</v>
      </c>
      <c r="C46" s="303" t="s">
        <v>305</v>
      </c>
      <c r="D46" s="278">
        <v>4.59736</v>
      </c>
      <c r="E46" s="277">
        <v>4.59736</v>
      </c>
      <c r="F46" s="302"/>
      <c r="G46" s="244"/>
    </row>
    <row r="47" spans="1:7" ht="15.75">
      <c r="A47" s="247"/>
      <c r="B47" s="282" t="s">
        <v>304</v>
      </c>
      <c r="C47" s="303" t="s">
        <v>303</v>
      </c>
      <c r="D47" s="278">
        <v>0.0144946</v>
      </c>
      <c r="E47" s="277">
        <v>0.0144946</v>
      </c>
      <c r="F47" s="302"/>
      <c r="G47" s="244"/>
    </row>
    <row r="48" spans="1:7" ht="15.75">
      <c r="A48" s="247"/>
      <c r="B48" s="282" t="s">
        <v>302</v>
      </c>
      <c r="C48" s="303" t="s">
        <v>301</v>
      </c>
      <c r="D48" s="278"/>
      <c r="E48" s="277"/>
      <c r="F48" s="302"/>
      <c r="G48" s="244"/>
    </row>
    <row r="49" spans="1:7" ht="15.75">
      <c r="A49" s="247"/>
      <c r="B49" s="282" t="s">
        <v>300</v>
      </c>
      <c r="C49" s="303" t="s">
        <v>299</v>
      </c>
      <c r="D49" s="278">
        <v>0.820511</v>
      </c>
      <c r="E49" s="277">
        <v>0.820511</v>
      </c>
      <c r="F49" s="302"/>
      <c r="G49" s="244"/>
    </row>
    <row r="50" spans="1:7" ht="15.75">
      <c r="A50" s="247"/>
      <c r="B50" s="282" t="s">
        <v>298</v>
      </c>
      <c r="C50" s="303" t="s">
        <v>297</v>
      </c>
      <c r="D50" s="278">
        <v>0.370477</v>
      </c>
      <c r="E50" s="277">
        <v>0.370477</v>
      </c>
      <c r="F50" s="302"/>
      <c r="G50" s="244"/>
    </row>
    <row r="51" spans="1:7" s="241" customFormat="1" ht="15.75">
      <c r="A51" s="247"/>
      <c r="B51" s="282" t="s">
        <v>296</v>
      </c>
      <c r="C51" s="303" t="s">
        <v>295</v>
      </c>
      <c r="D51" s="278">
        <v>0.434801</v>
      </c>
      <c r="E51" s="277">
        <v>0.434801</v>
      </c>
      <c r="F51" s="302"/>
      <c r="G51" s="244"/>
    </row>
    <row r="52" spans="1:7" ht="15.75">
      <c r="A52" s="247"/>
      <c r="B52" s="282" t="s">
        <v>294</v>
      </c>
      <c r="C52" s="303" t="s">
        <v>293</v>
      </c>
      <c r="D52" s="278">
        <v>0.0152338</v>
      </c>
      <c r="E52" s="277">
        <v>0.0152338</v>
      </c>
      <c r="F52" s="302"/>
      <c r="G52" s="244"/>
    </row>
    <row r="53" spans="1:7" s="241" customFormat="1" ht="15.75">
      <c r="A53" s="247"/>
      <c r="B53" s="282" t="s">
        <v>292</v>
      </c>
      <c r="C53" s="303" t="s">
        <v>291</v>
      </c>
      <c r="D53" s="278">
        <v>0.151497</v>
      </c>
      <c r="E53" s="277">
        <v>0.151497</v>
      </c>
      <c r="F53" s="302"/>
      <c r="G53" s="244"/>
    </row>
    <row r="54" spans="1:7" ht="15.75">
      <c r="A54" s="247"/>
      <c r="B54" s="301" t="s">
        <v>290</v>
      </c>
      <c r="C54" s="300" t="s">
        <v>202</v>
      </c>
      <c r="D54" s="299">
        <v>0.046652</v>
      </c>
      <c r="E54" s="277">
        <v>0.046652</v>
      </c>
      <c r="F54" s="298"/>
      <c r="G54" s="244"/>
    </row>
    <row r="55" spans="1:7" ht="15.75">
      <c r="A55" s="247"/>
      <c r="B55" s="245"/>
      <c r="C55" s="261"/>
      <c r="D55" s="260"/>
      <c r="E55" s="259"/>
      <c r="F55" s="258"/>
      <c r="G55" s="244"/>
    </row>
    <row r="56" spans="1:7" ht="15.75">
      <c r="A56" s="247"/>
      <c r="B56" s="268" t="s">
        <v>289</v>
      </c>
      <c r="C56" s="267" t="s">
        <v>288</v>
      </c>
      <c r="D56" s="269">
        <v>1.36562</v>
      </c>
      <c r="E56" s="263">
        <v>1.36562</v>
      </c>
      <c r="F56" s="304"/>
      <c r="G56" s="244"/>
    </row>
    <row r="57" spans="1:7" ht="15.75">
      <c r="A57" s="247"/>
      <c r="B57" s="282" t="s">
        <v>287</v>
      </c>
      <c r="C57" s="303" t="s">
        <v>286</v>
      </c>
      <c r="D57" s="278">
        <v>1.01129</v>
      </c>
      <c r="E57" s="277">
        <v>1.01129</v>
      </c>
      <c r="F57" s="302"/>
      <c r="G57" s="244"/>
    </row>
    <row r="58" spans="1:7" s="238" customFormat="1" ht="15.75">
      <c r="A58" s="297"/>
      <c r="B58" s="301" t="s">
        <v>285</v>
      </c>
      <c r="C58" s="300" t="s">
        <v>284</v>
      </c>
      <c r="D58" s="299">
        <v>0.354331</v>
      </c>
      <c r="E58" s="277">
        <v>0.354331</v>
      </c>
      <c r="F58" s="298"/>
      <c r="G58" s="244"/>
    </row>
    <row r="59" spans="1:7" ht="15.75">
      <c r="A59" s="247"/>
      <c r="B59" s="245"/>
      <c r="C59" s="261"/>
      <c r="D59" s="260"/>
      <c r="E59" s="259"/>
      <c r="F59" s="258"/>
      <c r="G59" s="244"/>
    </row>
    <row r="60" spans="1:7" s="238" customFormat="1" ht="15.75">
      <c r="A60" s="297"/>
      <c r="B60" s="296" t="s">
        <v>283</v>
      </c>
      <c r="C60" s="295" t="s">
        <v>282</v>
      </c>
      <c r="D60" s="294">
        <v>44.0026</v>
      </c>
      <c r="E60" s="293">
        <v>44.0026</v>
      </c>
      <c r="F60" s="292"/>
      <c r="G60" s="244"/>
    </row>
    <row r="61" spans="1:7" ht="15.75">
      <c r="A61" s="247"/>
      <c r="B61" s="245"/>
      <c r="C61" s="261"/>
      <c r="D61" s="260"/>
      <c r="E61" s="259"/>
      <c r="F61" s="258"/>
      <c r="G61" s="244"/>
    </row>
    <row r="62" spans="1:7" ht="15.75">
      <c r="A62" s="247"/>
      <c r="B62" s="291" t="s">
        <v>281</v>
      </c>
      <c r="C62" s="290"/>
      <c r="D62" s="289"/>
      <c r="E62" s="288" t="s">
        <v>256</v>
      </c>
      <c r="F62" s="287" t="s">
        <v>256</v>
      </c>
      <c r="G62" s="244"/>
    </row>
    <row r="63" spans="1:7" ht="15.75" customHeight="1">
      <c r="A63" s="247"/>
      <c r="B63" s="280" t="s">
        <v>280</v>
      </c>
      <c r="C63" s="279" t="s">
        <v>279</v>
      </c>
      <c r="D63" s="286">
        <v>0.0393893</v>
      </c>
      <c r="E63" s="285">
        <v>0.0393893</v>
      </c>
      <c r="F63" s="273"/>
      <c r="G63" s="244"/>
    </row>
    <row r="64" spans="1:7" s="241" customFormat="1" ht="15.75">
      <c r="A64" s="247"/>
      <c r="B64" s="283" t="s">
        <v>278</v>
      </c>
      <c r="C64" s="279" t="s">
        <v>277</v>
      </c>
      <c r="D64" s="278"/>
      <c r="E64" s="277"/>
      <c r="F64" s="284"/>
      <c r="G64" s="244"/>
    </row>
    <row r="65" spans="1:7" s="241" customFormat="1" ht="15.75">
      <c r="A65" s="247"/>
      <c r="B65" s="283" t="s">
        <v>276</v>
      </c>
      <c r="C65" s="279" t="s">
        <v>275</v>
      </c>
      <c r="D65" s="278">
        <v>0.0393893</v>
      </c>
      <c r="E65" s="277">
        <v>0.0393893</v>
      </c>
      <c r="F65" s="281"/>
      <c r="G65" s="244"/>
    </row>
    <row r="66" spans="1:7" s="241" customFormat="1" ht="15.75">
      <c r="A66" s="247"/>
      <c r="B66" s="282" t="s">
        <v>274</v>
      </c>
      <c r="C66" s="279" t="s">
        <v>273</v>
      </c>
      <c r="D66" s="278"/>
      <c r="E66" s="277"/>
      <c r="F66" s="281"/>
      <c r="G66" s="244"/>
    </row>
    <row r="67" spans="1:7" ht="15.75">
      <c r="A67" s="247"/>
      <c r="B67" s="280" t="s">
        <v>272</v>
      </c>
      <c r="C67" s="279" t="s">
        <v>271</v>
      </c>
      <c r="D67" s="278"/>
      <c r="E67" s="277"/>
      <c r="F67" s="273" t="s">
        <v>256</v>
      </c>
      <c r="G67" s="244"/>
    </row>
    <row r="68" spans="1:7" s="241" customFormat="1" ht="15.75">
      <c r="A68" s="247"/>
      <c r="B68" s="276" t="s">
        <v>270</v>
      </c>
      <c r="C68" s="270" t="s">
        <v>269</v>
      </c>
      <c r="D68" s="275">
        <v>4.95717</v>
      </c>
      <c r="E68" s="274">
        <v>4.95717</v>
      </c>
      <c r="F68" s="273" t="s">
        <v>256</v>
      </c>
      <c r="G68" s="244"/>
    </row>
    <row r="69" spans="1:7" ht="15.75">
      <c r="A69" s="247"/>
      <c r="B69" s="272" t="s">
        <v>268</v>
      </c>
      <c r="C69" s="270" t="s">
        <v>267</v>
      </c>
      <c r="D69" s="269">
        <v>3.96373</v>
      </c>
      <c r="E69" s="263">
        <v>3.96373</v>
      </c>
      <c r="F69" s="262" t="s">
        <v>256</v>
      </c>
      <c r="G69" s="244"/>
    </row>
    <row r="70" spans="1:7" s="241" customFormat="1" ht="15.75">
      <c r="A70" s="247"/>
      <c r="B70" s="271" t="s">
        <v>266</v>
      </c>
      <c r="C70" s="270" t="s">
        <v>265</v>
      </c>
      <c r="D70" s="269">
        <v>0.993433</v>
      </c>
      <c r="E70" s="263">
        <v>0.993433</v>
      </c>
      <c r="F70" s="262" t="s">
        <v>256</v>
      </c>
      <c r="G70" s="244"/>
    </row>
    <row r="71" spans="1:7" s="241" customFormat="1" ht="15.75">
      <c r="A71" s="247"/>
      <c r="B71" s="271" t="s">
        <v>264</v>
      </c>
      <c r="C71" s="270" t="s">
        <v>263</v>
      </c>
      <c r="D71" s="269"/>
      <c r="E71" s="263"/>
      <c r="F71" s="262" t="s">
        <v>256</v>
      </c>
      <c r="G71" s="244"/>
    </row>
    <row r="72" spans="1:7" ht="15.75">
      <c r="A72" s="247"/>
      <c r="B72" s="268" t="s">
        <v>262</v>
      </c>
      <c r="C72" s="267" t="s">
        <v>261</v>
      </c>
      <c r="D72" s="269">
        <v>4.98136</v>
      </c>
      <c r="E72" s="263">
        <v>4.98136</v>
      </c>
      <c r="F72" s="262" t="s">
        <v>256</v>
      </c>
      <c r="G72" s="244"/>
    </row>
    <row r="73" spans="1:7" ht="15.75">
      <c r="A73" s="247"/>
      <c r="B73" s="268" t="s">
        <v>260</v>
      </c>
      <c r="C73" s="267" t="s">
        <v>259</v>
      </c>
      <c r="D73" s="264">
        <v>9.59658</v>
      </c>
      <c r="E73" s="263">
        <v>9.59658</v>
      </c>
      <c r="F73" s="262" t="s">
        <v>256</v>
      </c>
      <c r="G73" s="244"/>
    </row>
    <row r="74" spans="1:7" ht="15.75">
      <c r="A74" s="247"/>
      <c r="B74" s="266" t="s">
        <v>258</v>
      </c>
      <c r="C74" s="265" t="s">
        <v>257</v>
      </c>
      <c r="D74" s="264">
        <v>2.59211</v>
      </c>
      <c r="E74" s="263">
        <v>2.59211</v>
      </c>
      <c r="F74" s="262" t="s">
        <v>256</v>
      </c>
      <c r="G74" s="244"/>
    </row>
    <row r="75" spans="1:7" ht="15.75">
      <c r="A75" s="247"/>
      <c r="B75" s="245"/>
      <c r="C75" s="261"/>
      <c r="D75" s="260"/>
      <c r="E75" s="259"/>
      <c r="F75" s="258"/>
      <c r="G75" s="244"/>
    </row>
    <row r="76" spans="1:7" ht="15.75">
      <c r="A76" s="247"/>
      <c r="B76" s="257" t="s">
        <v>255</v>
      </c>
      <c r="C76" s="256"/>
      <c r="D76" s="255"/>
      <c r="E76" s="254"/>
      <c r="F76" s="238"/>
      <c r="G76" s="244"/>
    </row>
    <row r="77" spans="1:8" s="239" customFormat="1" ht="16.5" customHeight="1" thickBot="1">
      <c r="A77" s="253"/>
      <c r="B77" s="252" t="s">
        <v>254</v>
      </c>
      <c r="C77" s="251"/>
      <c r="D77" s="250">
        <f>D$60+D$63+D$67+D$68+SUM(D$72:D$74)</f>
        <v>66.1692093</v>
      </c>
      <c r="E77" s="250">
        <f>E$60+E$63+E$67+E$68+SUM(E$72:E$74)</f>
        <v>66.1692093</v>
      </c>
      <c r="F77" s="249">
        <f>F$60+F$63+F$67+F$68+SUM(F$72:F$74)</f>
        <v>0</v>
      </c>
      <c r="G77" s="248"/>
      <c r="H77"/>
    </row>
    <row r="78" spans="1:7" ht="16.5" thickTop="1">
      <c r="A78" s="247"/>
      <c r="B78" s="245"/>
      <c r="C78" s="245"/>
      <c r="D78" s="246"/>
      <c r="E78" s="245"/>
      <c r="F78" s="245"/>
      <c r="G78" s="244"/>
    </row>
    <row r="79" spans="1:6" ht="15.75">
      <c r="A79" s="241"/>
      <c r="B79" s="241"/>
      <c r="C79" s="243"/>
      <c r="D79" s="242"/>
      <c r="E79" s="241"/>
      <c r="F79" s="241"/>
    </row>
    <row r="80" spans="1:6" ht="15.75">
      <c r="A80" s="241"/>
      <c r="B80" s="241"/>
      <c r="C80" s="243"/>
      <c r="D80" s="242"/>
      <c r="E80" s="241"/>
      <c r="F80" s="241"/>
    </row>
    <row r="81" spans="1:6" ht="15.75">
      <c r="A81" s="241"/>
      <c r="B81" s="241"/>
      <c r="C81" s="243"/>
      <c r="D81" s="242"/>
      <c r="E81" s="241"/>
      <c r="F81" s="241"/>
    </row>
    <row r="82" spans="1:6" ht="15.75">
      <c r="A82" s="241"/>
      <c r="B82" s="241"/>
      <c r="C82" s="243"/>
      <c r="D82" s="242"/>
      <c r="E82" s="241"/>
      <c r="F82" s="241"/>
    </row>
    <row r="83" spans="1:6" ht="15.75">
      <c r="A83" s="241"/>
      <c r="B83" s="241"/>
      <c r="C83" s="243"/>
      <c r="D83" s="242"/>
      <c r="E83" s="241"/>
      <c r="F83" s="241"/>
    </row>
    <row r="84" spans="1:6" ht="15.75">
      <c r="A84" s="241"/>
      <c r="B84" s="241"/>
      <c r="C84" s="243"/>
      <c r="D84" s="242"/>
      <c r="E84" s="241"/>
      <c r="F84" s="241"/>
    </row>
    <row r="85" spans="1:6" ht="15.75">
      <c r="A85" s="241"/>
      <c r="B85" s="241"/>
      <c r="C85" s="243"/>
      <c r="D85" s="242"/>
      <c r="E85" s="241"/>
      <c r="F85" s="241"/>
    </row>
    <row r="86" spans="1:6" ht="15.75">
      <c r="A86" s="241"/>
      <c r="B86" s="241"/>
      <c r="C86" s="243"/>
      <c r="D86" s="242"/>
      <c r="E86" s="241"/>
      <c r="F86" s="241"/>
    </row>
    <row r="87" spans="1:6" ht="15.75">
      <c r="A87" s="241"/>
      <c r="B87" s="241"/>
      <c r="C87" s="243"/>
      <c r="D87" s="242"/>
      <c r="E87" s="241"/>
      <c r="F87" s="241"/>
    </row>
    <row r="88" spans="1:6" ht="15.75">
      <c r="A88" s="241"/>
      <c r="B88" s="241"/>
      <c r="C88" s="243"/>
      <c r="D88" s="242"/>
      <c r="E88" s="241"/>
      <c r="F88" s="241"/>
    </row>
    <row r="89" spans="1:6" ht="15.75">
      <c r="A89" s="241"/>
      <c r="B89" s="241"/>
      <c r="C89" s="243"/>
      <c r="D89" s="242"/>
      <c r="E89" s="241"/>
      <c r="F89" s="241"/>
    </row>
    <row r="90" spans="1:6" ht="15.75">
      <c r="A90" s="241"/>
      <c r="B90" s="241"/>
      <c r="C90" s="243"/>
      <c r="D90" s="242"/>
      <c r="E90" s="241"/>
      <c r="F90" s="241"/>
    </row>
    <row r="91" spans="1:6" ht="15.75" customHeight="1">
      <c r="A91" s="241"/>
      <c r="B91" s="241"/>
      <c r="C91" s="243"/>
      <c r="D91" s="242"/>
      <c r="E91" s="241"/>
      <c r="F91" s="241"/>
    </row>
    <row r="92" spans="1:6" ht="15.75">
      <c r="A92" s="241"/>
      <c r="B92" s="241"/>
      <c r="C92" s="243"/>
      <c r="D92" s="242"/>
      <c r="E92" s="241"/>
      <c r="F92" s="241"/>
    </row>
    <row r="93" spans="1:6" ht="15.75">
      <c r="A93" s="241"/>
      <c r="B93" s="241"/>
      <c r="C93" s="243"/>
      <c r="D93" s="242"/>
      <c r="E93" s="241"/>
      <c r="F93" s="241"/>
    </row>
    <row r="94" spans="1:6" ht="15.75">
      <c r="A94" s="241"/>
      <c r="B94" s="241"/>
      <c r="C94" s="243"/>
      <c r="D94" s="242"/>
      <c r="E94" s="241"/>
      <c r="F94" s="241"/>
    </row>
    <row r="95" spans="1:6" ht="15.75">
      <c r="A95" s="241"/>
      <c r="B95" s="241"/>
      <c r="C95" s="243"/>
      <c r="D95" s="242"/>
      <c r="E95" s="241"/>
      <c r="F95" s="241"/>
    </row>
    <row r="96" spans="1:6" ht="15.75">
      <c r="A96" s="241"/>
      <c r="B96" s="241"/>
      <c r="C96" s="243"/>
      <c r="D96" s="242"/>
      <c r="E96" s="241"/>
      <c r="F96" s="241"/>
    </row>
    <row r="97" spans="1:6" ht="15.75">
      <c r="A97" s="241"/>
      <c r="B97" s="241"/>
      <c r="C97" s="243"/>
      <c r="D97" s="242"/>
      <c r="E97" s="241"/>
      <c r="F97" s="241"/>
    </row>
  </sheetData>
  <sheetProtection/>
  <mergeCells count="1">
    <mergeCell ref="D10:E10"/>
  </mergeCells>
  <printOptions horizontalCentered="1"/>
  <pageMargins left="0.2755905511811024" right="0.2755905511811024" top="0.3937007874015748" bottom="0.3937007874015748" header="0.11811023622047245" footer="0.11811023622047245"/>
  <pageSetup firstPageNumber="1" useFirstPageNumber="1" fitToHeight="1" fitToWidth="1" horizontalDpi="600" verticalDpi="600" orientation="portrait" paperSize="9" scale="69" r:id="rId2"/>
  <headerFooter alignWithMargins="0">
    <oddFooter>&amp;LPrinted &amp;D, &amp;T&amp;C&amp;P</oddFooter>
  </headerFooter>
  <rowBreaks count="1" manualBreakCount="1">
    <brk id="54" max="2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7"/>
  <sheetViews>
    <sheetView showGridLines="0" tabSelected="1" zoomScale="60" zoomScaleNormal="60" workbookViewId="0" topLeftCell="A1">
      <pane xSplit="3" ySplit="16" topLeftCell="D62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H11" sqref="H11"/>
    </sheetView>
  </sheetViews>
  <sheetFormatPr defaultColWidth="11.4453125" defaultRowHeight="15.75"/>
  <cols>
    <col min="1" max="1" width="1.77734375" style="237" customWidth="1"/>
    <col min="2" max="2" width="48.6640625" style="237" customWidth="1"/>
    <col min="3" max="3" width="5.77734375" style="240" customWidth="1"/>
    <col min="4" max="4" width="12.77734375" style="239" customWidth="1"/>
    <col min="5" max="6" width="11.77734375" style="237" customWidth="1"/>
    <col min="7" max="7" width="11.4453125" style="238" customWidth="1"/>
    <col min="8" max="16384" width="11.4453125" style="237" customWidth="1"/>
  </cols>
  <sheetData>
    <row r="1" spans="1:7" ht="15.75" customHeight="1" thickBot="1">
      <c r="A1" s="247"/>
      <c r="B1" s="345" t="s">
        <v>367</v>
      </c>
      <c r="C1" s="237"/>
      <c r="D1" s="237"/>
      <c r="E1" s="342" t="s">
        <v>1</v>
      </c>
      <c r="F1" s="344" t="s">
        <v>253</v>
      </c>
      <c r="G1" s="343"/>
    </row>
    <row r="2" spans="1:9" ht="15.75" customHeight="1" thickTop="1">
      <c r="A2" s="247"/>
      <c r="B2" s="257" t="s">
        <v>366</v>
      </c>
      <c r="C2" s="237"/>
      <c r="D2" s="237"/>
      <c r="F2" s="307"/>
      <c r="G2" s="339"/>
      <c r="H2"/>
      <c r="I2"/>
    </row>
    <row r="3" spans="1:9" ht="16.5" thickBot="1">
      <c r="A3" s="247"/>
      <c r="B3" s="257" t="s">
        <v>365</v>
      </c>
      <c r="C3" s="237"/>
      <c r="D3" s="237"/>
      <c r="E3" s="342" t="s">
        <v>4</v>
      </c>
      <c r="F3" s="341">
        <v>2012</v>
      </c>
      <c r="G3" s="339"/>
      <c r="H3"/>
      <c r="I3"/>
    </row>
    <row r="4" spans="1:9" ht="16.5" thickTop="1">
      <c r="A4" s="241"/>
      <c r="B4" s="340" t="s">
        <v>364</v>
      </c>
      <c r="C4" s="237"/>
      <c r="D4" s="237"/>
      <c r="G4" s="339"/>
      <c r="H4"/>
      <c r="I4"/>
    </row>
    <row r="5" spans="1:9" ht="15.75">
      <c r="A5" s="241"/>
      <c r="C5" s="237"/>
      <c r="D5" s="237"/>
      <c r="G5" s="339"/>
      <c r="H5"/>
      <c r="I5"/>
    </row>
    <row r="6" spans="1:9" ht="15.75" customHeight="1">
      <c r="A6" s="247"/>
      <c r="C6" s="338"/>
      <c r="D6" s="253"/>
      <c r="E6" s="247"/>
      <c r="F6" s="247"/>
      <c r="G6" s="335"/>
      <c r="H6"/>
      <c r="I6"/>
    </row>
    <row r="7" spans="1:9" ht="15.75" customHeight="1">
      <c r="A7" s="247"/>
      <c r="C7" s="338"/>
      <c r="D7" s="253"/>
      <c r="E7" s="247"/>
      <c r="F7" s="247"/>
      <c r="G7" s="335"/>
      <c r="H7"/>
      <c r="I7"/>
    </row>
    <row r="8" spans="1:9" ht="15.75">
      <c r="A8" s="247"/>
      <c r="B8" s="337" t="s">
        <v>363</v>
      </c>
      <c r="C8" s="336"/>
      <c r="D8" s="253"/>
      <c r="E8" s="247"/>
      <c r="F8" s="247"/>
      <c r="G8" s="335"/>
      <c r="H8"/>
      <c r="I8"/>
    </row>
    <row r="9" spans="2:9" ht="15.75">
      <c r="B9" s="334"/>
      <c r="C9" s="333"/>
      <c r="D9" s="331" t="s">
        <v>362</v>
      </c>
      <c r="E9" s="332" t="s">
        <v>361</v>
      </c>
      <c r="F9" s="331" t="s">
        <v>273</v>
      </c>
      <c r="G9" s="244"/>
      <c r="H9"/>
      <c r="I9"/>
    </row>
    <row r="10" spans="2:9" ht="16.5" thickBot="1">
      <c r="B10" s="330" t="s">
        <v>360</v>
      </c>
      <c r="C10" s="325"/>
      <c r="D10" s="743"/>
      <c r="E10" s="744"/>
      <c r="F10" s="307"/>
      <c r="G10" s="244"/>
      <c r="H10"/>
      <c r="I10"/>
    </row>
    <row r="11" spans="1:9" ht="16.5" thickTop="1">
      <c r="A11" s="247"/>
      <c r="B11" s="238"/>
      <c r="C11" s="325"/>
      <c r="D11" s="327"/>
      <c r="E11" s="254"/>
      <c r="F11" s="323" t="s">
        <v>359</v>
      </c>
      <c r="G11" s="244"/>
      <c r="H11"/>
      <c r="I11"/>
    </row>
    <row r="12" spans="1:9" ht="15.75">
      <c r="A12" s="247"/>
      <c r="B12" s="238"/>
      <c r="C12" s="325"/>
      <c r="D12" s="323" t="s">
        <v>358</v>
      </c>
      <c r="E12" s="329" t="s">
        <v>357</v>
      </c>
      <c r="F12" s="327"/>
      <c r="G12" s="244"/>
      <c r="H12"/>
      <c r="I12"/>
    </row>
    <row r="13" spans="1:9" ht="15.75">
      <c r="A13" s="247"/>
      <c r="B13" s="238"/>
      <c r="C13" s="325"/>
      <c r="D13" s="328"/>
      <c r="E13" s="254"/>
      <c r="F13" s="323" t="s">
        <v>356</v>
      </c>
      <c r="G13" s="244"/>
      <c r="H13"/>
      <c r="I13"/>
    </row>
    <row r="14" spans="1:9" ht="15.75">
      <c r="A14" s="247"/>
      <c r="B14" s="326" t="s">
        <v>355</v>
      </c>
      <c r="C14" s="325"/>
      <c r="D14" s="324" t="s">
        <v>354</v>
      </c>
      <c r="E14" s="315" t="s">
        <v>353</v>
      </c>
      <c r="F14" s="327"/>
      <c r="G14" s="244"/>
      <c r="H14"/>
      <c r="I14"/>
    </row>
    <row r="15" spans="1:9" ht="15.75">
      <c r="A15" s="247"/>
      <c r="B15" s="326" t="s">
        <v>352</v>
      </c>
      <c r="C15" s="325"/>
      <c r="D15" s="324"/>
      <c r="E15" s="315"/>
      <c r="F15" s="323" t="s">
        <v>351</v>
      </c>
      <c r="G15" s="244"/>
      <c r="H15"/>
      <c r="I15"/>
    </row>
    <row r="16" spans="1:9" ht="15.75">
      <c r="A16" s="247"/>
      <c r="B16" s="320"/>
      <c r="C16" s="320"/>
      <c r="D16" s="322"/>
      <c r="E16" s="321"/>
      <c r="F16" s="320"/>
      <c r="G16" s="244"/>
      <c r="H16"/>
      <c r="I16"/>
    </row>
    <row r="17" spans="1:7" ht="15.75">
      <c r="A17" s="247"/>
      <c r="C17" s="319"/>
      <c r="D17" s="318"/>
      <c r="E17" s="318"/>
      <c r="F17" s="317"/>
      <c r="G17" s="244"/>
    </row>
    <row r="18" spans="1:7" ht="15.75">
      <c r="A18" s="247"/>
      <c r="B18" s="247"/>
      <c r="C18" s="256"/>
      <c r="D18" s="316"/>
      <c r="E18" s="315"/>
      <c r="F18" s="314"/>
      <c r="G18" s="244"/>
    </row>
    <row r="19" spans="1:7" ht="15.75">
      <c r="A19" s="247"/>
      <c r="B19" s="310" t="s">
        <v>350</v>
      </c>
      <c r="C19" s="290"/>
      <c r="D19" s="309"/>
      <c r="E19" s="308"/>
      <c r="F19" s="307"/>
      <c r="G19" s="244"/>
    </row>
    <row r="20" spans="1:7" ht="15.75" customHeight="1">
      <c r="A20" s="247"/>
      <c r="B20" s="305" t="s">
        <v>349</v>
      </c>
      <c r="C20" s="303" t="s">
        <v>348</v>
      </c>
      <c r="D20" s="278">
        <v>32.9616</v>
      </c>
      <c r="E20" s="277">
        <v>32.9616</v>
      </c>
      <c r="F20" s="302"/>
      <c r="G20" s="244"/>
    </row>
    <row r="21" spans="1:7" ht="15.75" customHeight="1">
      <c r="A21" s="247"/>
      <c r="B21" s="282" t="s">
        <v>347</v>
      </c>
      <c r="C21" s="303" t="s">
        <v>346</v>
      </c>
      <c r="D21" s="278">
        <v>8.10196</v>
      </c>
      <c r="E21" s="277">
        <v>8.10196</v>
      </c>
      <c r="F21" s="302"/>
      <c r="G21" s="244"/>
    </row>
    <row r="22" spans="1:7" ht="15.75">
      <c r="A22" s="241"/>
      <c r="B22" s="313" t="s">
        <v>345</v>
      </c>
      <c r="C22" s="303" t="s">
        <v>344</v>
      </c>
      <c r="D22" s="278">
        <v>0.77355</v>
      </c>
      <c r="E22" s="277">
        <v>0.77355</v>
      </c>
      <c r="F22" s="302"/>
      <c r="G22" s="244"/>
    </row>
    <row r="23" spans="1:7" ht="15.75">
      <c r="A23" s="241"/>
      <c r="B23" s="313" t="s">
        <v>343</v>
      </c>
      <c r="C23" s="303" t="s">
        <v>342</v>
      </c>
      <c r="D23" s="278">
        <v>0.75111</v>
      </c>
      <c r="E23" s="277">
        <v>0.75111</v>
      </c>
      <c r="F23" s="302"/>
      <c r="G23" s="244"/>
    </row>
    <row r="24" spans="1:7" ht="15.75">
      <c r="A24" s="241"/>
      <c r="B24" s="313" t="s">
        <v>341</v>
      </c>
      <c r="C24" s="303" t="s">
        <v>340</v>
      </c>
      <c r="D24" s="278">
        <v>1.80237</v>
      </c>
      <c r="E24" s="277">
        <v>1.80237</v>
      </c>
      <c r="F24" s="302"/>
      <c r="G24" s="244"/>
    </row>
    <row r="25" spans="1:7" ht="15.75">
      <c r="A25" s="241"/>
      <c r="B25" s="313" t="s">
        <v>339</v>
      </c>
      <c r="C25" s="303" t="s">
        <v>338</v>
      </c>
      <c r="D25" s="278">
        <v>4.77492</v>
      </c>
      <c r="E25" s="277">
        <v>4.77492</v>
      </c>
      <c r="F25" s="302"/>
      <c r="G25" s="244"/>
    </row>
    <row r="26" spans="1:7" ht="15.75">
      <c r="A26" s="247"/>
      <c r="B26" s="282" t="s">
        <v>337</v>
      </c>
      <c r="C26" s="303" t="s">
        <v>336</v>
      </c>
      <c r="D26" s="278">
        <v>1.99759</v>
      </c>
      <c r="E26" s="277">
        <v>1.99759</v>
      </c>
      <c r="F26" s="302"/>
      <c r="G26" s="244"/>
    </row>
    <row r="27" spans="1:7" ht="15.75">
      <c r="A27" s="241"/>
      <c r="B27" s="313" t="s">
        <v>335</v>
      </c>
      <c r="C27" s="303" t="s">
        <v>334</v>
      </c>
      <c r="D27" s="278">
        <v>0.94961</v>
      </c>
      <c r="E27" s="277">
        <v>0.94961</v>
      </c>
      <c r="F27" s="302"/>
      <c r="G27" s="244"/>
    </row>
    <row r="28" spans="1:7" ht="15.75">
      <c r="A28" s="241"/>
      <c r="B28" s="313" t="s">
        <v>333</v>
      </c>
      <c r="C28" s="303" t="s">
        <v>332</v>
      </c>
      <c r="D28" s="278">
        <v>1.04798</v>
      </c>
      <c r="E28" s="277">
        <v>1.04798</v>
      </c>
      <c r="F28" s="302"/>
      <c r="G28" s="244"/>
    </row>
    <row r="29" spans="1:7" s="241" customFormat="1" ht="15.75">
      <c r="A29" s="247"/>
      <c r="B29" s="283" t="s">
        <v>331</v>
      </c>
      <c r="C29" s="303" t="s">
        <v>330</v>
      </c>
      <c r="D29" s="278">
        <v>0.29689</v>
      </c>
      <c r="E29" s="277">
        <v>0.29689</v>
      </c>
      <c r="F29" s="302"/>
      <c r="G29" s="244"/>
    </row>
    <row r="30" spans="1:7" s="241" customFormat="1" ht="15.75">
      <c r="A30" s="247"/>
      <c r="B30" s="282" t="s">
        <v>329</v>
      </c>
      <c r="C30" s="303" t="s">
        <v>328</v>
      </c>
      <c r="D30" s="278">
        <v>7.09478</v>
      </c>
      <c r="E30" s="277">
        <v>7.09478</v>
      </c>
      <c r="F30" s="302"/>
      <c r="G30" s="244"/>
    </row>
    <row r="31" spans="1:7" s="241" customFormat="1" ht="15.75">
      <c r="A31" s="247"/>
      <c r="B31" s="282" t="s">
        <v>327</v>
      </c>
      <c r="C31" s="303" t="s">
        <v>326</v>
      </c>
      <c r="D31" s="278">
        <v>13.25132</v>
      </c>
      <c r="E31" s="277">
        <v>13.25132</v>
      </c>
      <c r="F31" s="302"/>
      <c r="G31" s="244"/>
    </row>
    <row r="32" spans="2:7" s="241" customFormat="1" ht="15.75">
      <c r="B32" s="728" t="s">
        <v>325</v>
      </c>
      <c r="C32" s="745" t="s">
        <v>324</v>
      </c>
      <c r="D32" s="746">
        <v>3.49261</v>
      </c>
      <c r="E32" s="747">
        <v>3.49261</v>
      </c>
      <c r="F32" s="748"/>
      <c r="G32" s="244"/>
    </row>
    <row r="33" spans="2:7" s="241" customFormat="1" ht="15.75">
      <c r="B33" s="282" t="s">
        <v>323</v>
      </c>
      <c r="C33" s="303" t="s">
        <v>322</v>
      </c>
      <c r="D33" s="278">
        <v>9.75872</v>
      </c>
      <c r="E33" s="277">
        <v>9.75872</v>
      </c>
      <c r="F33" s="302"/>
      <c r="G33" s="244"/>
    </row>
    <row r="34" spans="1:7" ht="15.75">
      <c r="A34" s="247"/>
      <c r="B34" s="282" t="s">
        <v>321</v>
      </c>
      <c r="C34" s="303" t="s">
        <v>320</v>
      </c>
      <c r="D34" s="278">
        <v>2.21906</v>
      </c>
      <c r="E34" s="277">
        <v>2.21906</v>
      </c>
      <c r="F34" s="302"/>
      <c r="G34" s="244"/>
    </row>
    <row r="35" spans="1:7" ht="15.75">
      <c r="A35" s="247"/>
      <c r="B35" s="245"/>
      <c r="C35" s="261"/>
      <c r="D35" s="260"/>
      <c r="E35" s="312"/>
      <c r="F35" s="311"/>
      <c r="G35" s="244"/>
    </row>
    <row r="36" spans="1:7" ht="15.75">
      <c r="A36" s="247"/>
      <c r="B36" s="310" t="s">
        <v>319</v>
      </c>
      <c r="C36" s="290"/>
      <c r="D36" s="309"/>
      <c r="E36" s="308"/>
      <c r="F36" s="307"/>
      <c r="G36" s="244"/>
    </row>
    <row r="37" spans="1:7" ht="15.75">
      <c r="A37" s="247"/>
      <c r="B37" s="306" t="s">
        <v>318</v>
      </c>
      <c r="C37" s="303" t="s">
        <v>317</v>
      </c>
      <c r="D37" s="278">
        <v>4.39425</v>
      </c>
      <c r="E37" s="277">
        <v>4.39425</v>
      </c>
      <c r="F37" s="302"/>
      <c r="G37" s="244"/>
    </row>
    <row r="38" spans="1:7" ht="15.75">
      <c r="A38" s="247"/>
      <c r="B38" s="282" t="s">
        <v>316</v>
      </c>
      <c r="C38" s="303" t="s">
        <v>315</v>
      </c>
      <c r="D38" s="278">
        <v>0.03249</v>
      </c>
      <c r="E38" s="277">
        <v>0.03249</v>
      </c>
      <c r="F38" s="302"/>
      <c r="G38" s="244"/>
    </row>
    <row r="39" spans="1:7" ht="15.75">
      <c r="A39" s="247"/>
      <c r="B39" s="282" t="s">
        <v>314</v>
      </c>
      <c r="C39" s="303" t="s">
        <v>313</v>
      </c>
      <c r="D39" s="278">
        <v>0.24192</v>
      </c>
      <c r="E39" s="277">
        <v>0.24192</v>
      </c>
      <c r="F39" s="302"/>
      <c r="G39" s="244"/>
    </row>
    <row r="40" spans="1:7" ht="15.75">
      <c r="A40" s="247"/>
      <c r="B40" s="282" t="s">
        <v>312</v>
      </c>
      <c r="C40" s="303" t="s">
        <v>146</v>
      </c>
      <c r="D40" s="278">
        <v>3.49839</v>
      </c>
      <c r="E40" s="277">
        <v>3.49839</v>
      </c>
      <c r="F40" s="302"/>
      <c r="G40" s="244"/>
    </row>
    <row r="41" spans="1:7" ht="15.75">
      <c r="A41" s="247"/>
      <c r="B41" s="282" t="s">
        <v>311</v>
      </c>
      <c r="C41" s="303" t="s">
        <v>150</v>
      </c>
      <c r="D41" s="278"/>
      <c r="E41" s="277"/>
      <c r="F41" s="302"/>
      <c r="G41" s="244"/>
    </row>
    <row r="42" spans="1:7" ht="15.75">
      <c r="A42" s="247"/>
      <c r="B42" s="301" t="s">
        <v>310</v>
      </c>
      <c r="C42" s="300" t="s">
        <v>309</v>
      </c>
      <c r="D42" s="299">
        <v>0.62145</v>
      </c>
      <c r="E42" s="277">
        <v>0.62145</v>
      </c>
      <c r="F42" s="298"/>
      <c r="G42" s="244"/>
    </row>
    <row r="43" spans="1:7" ht="15.75">
      <c r="A43" s="247"/>
      <c r="B43" s="245"/>
      <c r="C43" s="261"/>
      <c r="D43" s="260"/>
      <c r="E43" s="259"/>
      <c r="F43" s="258"/>
      <c r="G43" s="244"/>
    </row>
    <row r="44" spans="1:7" s="241" customFormat="1" ht="15.75">
      <c r="A44" s="247"/>
      <c r="B44" s="305" t="s">
        <v>308</v>
      </c>
      <c r="C44" s="303" t="s">
        <v>168</v>
      </c>
      <c r="D44" s="278">
        <v>5.62914</v>
      </c>
      <c r="E44" s="277">
        <v>5.62914</v>
      </c>
      <c r="F44" s="302"/>
      <c r="G44" s="244"/>
    </row>
    <row r="45" spans="1:7" ht="15.75">
      <c r="A45" s="247"/>
      <c r="B45" s="282" t="s">
        <v>307</v>
      </c>
      <c r="C45" s="303" t="s">
        <v>174</v>
      </c>
      <c r="D45" s="278">
        <v>4.61048</v>
      </c>
      <c r="E45" s="277">
        <v>4.61048</v>
      </c>
      <c r="F45" s="302"/>
      <c r="G45" s="244"/>
    </row>
    <row r="46" spans="1:7" ht="15.75">
      <c r="A46" s="247"/>
      <c r="B46" s="282" t="s">
        <v>306</v>
      </c>
      <c r="C46" s="303" t="s">
        <v>305</v>
      </c>
      <c r="D46" s="278">
        <v>4.59598</v>
      </c>
      <c r="E46" s="277">
        <v>4.59598</v>
      </c>
      <c r="F46" s="302"/>
      <c r="G46" s="244"/>
    </row>
    <row r="47" spans="1:7" ht="15.75">
      <c r="A47" s="247"/>
      <c r="B47" s="282" t="s">
        <v>304</v>
      </c>
      <c r="C47" s="303" t="s">
        <v>303</v>
      </c>
      <c r="D47" s="278">
        <v>0.01449</v>
      </c>
      <c r="E47" s="277">
        <v>0.01449</v>
      </c>
      <c r="F47" s="302"/>
      <c r="G47" s="244"/>
    </row>
    <row r="48" spans="1:7" ht="15.75">
      <c r="A48" s="247"/>
      <c r="B48" s="282" t="s">
        <v>302</v>
      </c>
      <c r="C48" s="303" t="s">
        <v>301</v>
      </c>
      <c r="D48" s="278"/>
      <c r="E48" s="277"/>
      <c r="F48" s="302"/>
      <c r="G48" s="244"/>
    </row>
    <row r="49" spans="1:7" ht="15.75">
      <c r="A49" s="247"/>
      <c r="B49" s="282" t="s">
        <v>300</v>
      </c>
      <c r="C49" s="303" t="s">
        <v>299</v>
      </c>
      <c r="D49" s="278">
        <v>0.82051</v>
      </c>
      <c r="E49" s="277">
        <v>0.82051</v>
      </c>
      <c r="F49" s="302"/>
      <c r="G49" s="244"/>
    </row>
    <row r="50" spans="1:7" ht="15.75">
      <c r="A50" s="247"/>
      <c r="B50" s="282" t="s">
        <v>298</v>
      </c>
      <c r="C50" s="303" t="s">
        <v>297</v>
      </c>
      <c r="D50" s="278">
        <v>0.37048</v>
      </c>
      <c r="E50" s="277">
        <v>0.37048</v>
      </c>
      <c r="F50" s="302"/>
      <c r="G50" s="244"/>
    </row>
    <row r="51" spans="1:7" s="241" customFormat="1" ht="15.75">
      <c r="A51" s="247"/>
      <c r="B51" s="282" t="s">
        <v>296</v>
      </c>
      <c r="C51" s="303" t="s">
        <v>295</v>
      </c>
      <c r="D51" s="278">
        <v>0.4348</v>
      </c>
      <c r="E51" s="277">
        <v>0.4348</v>
      </c>
      <c r="F51" s="302"/>
      <c r="G51" s="244"/>
    </row>
    <row r="52" spans="1:7" ht="15.75">
      <c r="A52" s="247"/>
      <c r="B52" s="282" t="s">
        <v>294</v>
      </c>
      <c r="C52" s="303" t="s">
        <v>293</v>
      </c>
      <c r="D52" s="278">
        <v>0.01523</v>
      </c>
      <c r="E52" s="277">
        <v>0.01523</v>
      </c>
      <c r="F52" s="302"/>
      <c r="G52" s="244"/>
    </row>
    <row r="53" spans="1:7" s="241" customFormat="1" ht="15.75">
      <c r="A53" s="247"/>
      <c r="B53" s="282" t="s">
        <v>292</v>
      </c>
      <c r="C53" s="303" t="s">
        <v>291</v>
      </c>
      <c r="D53" s="278">
        <v>0.1515</v>
      </c>
      <c r="E53" s="277">
        <v>0.1515</v>
      </c>
      <c r="F53" s="302"/>
      <c r="G53" s="244"/>
    </row>
    <row r="54" spans="1:7" ht="15.75">
      <c r="A54" s="247"/>
      <c r="B54" s="301" t="s">
        <v>290</v>
      </c>
      <c r="C54" s="300" t="s">
        <v>202</v>
      </c>
      <c r="D54" s="299">
        <v>0.04665</v>
      </c>
      <c r="E54" s="277">
        <v>0.04665</v>
      </c>
      <c r="F54" s="298"/>
      <c r="G54" s="244"/>
    </row>
    <row r="55" spans="1:7" ht="15.75">
      <c r="A55" s="247"/>
      <c r="B55" s="245"/>
      <c r="C55" s="261"/>
      <c r="D55" s="260"/>
      <c r="E55" s="259"/>
      <c r="F55" s="258"/>
      <c r="G55" s="244"/>
    </row>
    <row r="56" spans="1:7" ht="15.75">
      <c r="A56" s="247"/>
      <c r="B56" s="749" t="s">
        <v>289</v>
      </c>
      <c r="C56" s="745" t="s">
        <v>288</v>
      </c>
      <c r="D56" s="746">
        <v>1.36545</v>
      </c>
      <c r="E56" s="747">
        <v>1.36545</v>
      </c>
      <c r="F56" s="748"/>
      <c r="G56" s="244"/>
    </row>
    <row r="57" spans="1:7" ht="15.75">
      <c r="A57" s="247"/>
      <c r="B57" s="282" t="s">
        <v>287</v>
      </c>
      <c r="C57" s="303" t="s">
        <v>286</v>
      </c>
      <c r="D57" s="278">
        <v>1.01112</v>
      </c>
      <c r="E57" s="277">
        <v>1.01112</v>
      </c>
      <c r="F57" s="302"/>
      <c r="G57" s="244"/>
    </row>
    <row r="58" spans="1:7" s="238" customFormat="1" ht="15.75">
      <c r="A58" s="297"/>
      <c r="B58" s="301" t="s">
        <v>285</v>
      </c>
      <c r="C58" s="300" t="s">
        <v>284</v>
      </c>
      <c r="D58" s="299">
        <v>0.35433</v>
      </c>
      <c r="E58" s="277">
        <v>0.35433</v>
      </c>
      <c r="F58" s="298"/>
      <c r="G58" s="244"/>
    </row>
    <row r="59" spans="1:7" ht="15.75">
      <c r="A59" s="247"/>
      <c r="B59" s="245"/>
      <c r="C59" s="261"/>
      <c r="D59" s="260"/>
      <c r="E59" s="259"/>
      <c r="F59" s="258"/>
      <c r="G59" s="244"/>
    </row>
    <row r="60" spans="1:7" s="238" customFormat="1" ht="15.75">
      <c r="A60" s="297"/>
      <c r="B60" s="296" t="s">
        <v>283</v>
      </c>
      <c r="C60" s="295" t="s">
        <v>282</v>
      </c>
      <c r="D60" s="294">
        <v>44.35044</v>
      </c>
      <c r="E60" s="293">
        <v>44.35044</v>
      </c>
      <c r="F60" s="292"/>
      <c r="G60" s="244"/>
    </row>
    <row r="61" spans="1:7" ht="15.75">
      <c r="A61" s="247"/>
      <c r="B61" s="245"/>
      <c r="C61" s="261"/>
      <c r="D61" s="260"/>
      <c r="E61" s="259"/>
      <c r="F61" s="258"/>
      <c r="G61" s="244"/>
    </row>
    <row r="62" spans="1:7" ht="15.75">
      <c r="A62" s="247"/>
      <c r="B62" s="291" t="s">
        <v>281</v>
      </c>
      <c r="C62" s="290"/>
      <c r="D62" s="289"/>
      <c r="E62" s="288" t="s">
        <v>256</v>
      </c>
      <c r="F62" s="287" t="s">
        <v>256</v>
      </c>
      <c r="G62" s="244"/>
    </row>
    <row r="63" spans="1:7" ht="15.75" customHeight="1">
      <c r="A63" s="247"/>
      <c r="B63" s="280" t="s">
        <v>280</v>
      </c>
      <c r="C63" s="279" t="s">
        <v>279</v>
      </c>
      <c r="D63" s="286">
        <v>0.03939</v>
      </c>
      <c r="E63" s="285">
        <v>0.03939</v>
      </c>
      <c r="F63" s="273"/>
      <c r="G63" s="244"/>
    </row>
    <row r="64" spans="1:7" s="241" customFormat="1" ht="15.75">
      <c r="A64" s="247"/>
      <c r="B64" s="283" t="s">
        <v>278</v>
      </c>
      <c r="C64" s="279" t="s">
        <v>277</v>
      </c>
      <c r="D64" s="278"/>
      <c r="E64" s="277"/>
      <c r="F64" s="284"/>
      <c r="G64" s="244"/>
    </row>
    <row r="65" spans="1:7" s="241" customFormat="1" ht="15.75">
      <c r="A65" s="247"/>
      <c r="B65" s="283" t="s">
        <v>276</v>
      </c>
      <c r="C65" s="279" t="s">
        <v>275</v>
      </c>
      <c r="D65" s="278">
        <v>0.03939</v>
      </c>
      <c r="E65" s="277">
        <v>0.03939</v>
      </c>
      <c r="F65" s="281"/>
      <c r="G65" s="244"/>
    </row>
    <row r="66" spans="1:7" s="241" customFormat="1" ht="15.75">
      <c r="A66" s="247"/>
      <c r="B66" s="282" t="s">
        <v>274</v>
      </c>
      <c r="C66" s="279" t="s">
        <v>273</v>
      </c>
      <c r="D66" s="278"/>
      <c r="E66" s="277"/>
      <c r="F66" s="281"/>
      <c r="G66" s="244"/>
    </row>
    <row r="67" spans="1:7" ht="15.75">
      <c r="A67" s="247"/>
      <c r="B67" s="280" t="s">
        <v>272</v>
      </c>
      <c r="C67" s="279" t="s">
        <v>271</v>
      </c>
      <c r="D67" s="278"/>
      <c r="E67" s="277"/>
      <c r="F67" s="273" t="s">
        <v>256</v>
      </c>
      <c r="G67" s="244"/>
    </row>
    <row r="68" spans="1:7" s="241" customFormat="1" ht="15.75">
      <c r="A68" s="247"/>
      <c r="B68" s="750" t="s">
        <v>270</v>
      </c>
      <c r="C68" s="751" t="s">
        <v>269</v>
      </c>
      <c r="D68" s="752">
        <v>4.94784</v>
      </c>
      <c r="E68" s="753">
        <v>4.94784</v>
      </c>
      <c r="F68" s="273" t="s">
        <v>256</v>
      </c>
      <c r="G68" s="244"/>
    </row>
    <row r="69" spans="1:7" ht="15.75">
      <c r="A69" s="247"/>
      <c r="B69" s="754" t="s">
        <v>268</v>
      </c>
      <c r="C69" s="751" t="s">
        <v>267</v>
      </c>
      <c r="D69" s="746">
        <v>3.96373</v>
      </c>
      <c r="E69" s="747">
        <v>3.96373</v>
      </c>
      <c r="F69" s="755" t="s">
        <v>256</v>
      </c>
      <c r="G69" s="244"/>
    </row>
    <row r="70" spans="1:7" s="241" customFormat="1" ht="15.75">
      <c r="A70" s="247"/>
      <c r="B70" s="728" t="s">
        <v>266</v>
      </c>
      <c r="C70" s="751" t="s">
        <v>265</v>
      </c>
      <c r="D70" s="746">
        <v>0.9841</v>
      </c>
      <c r="E70" s="747">
        <v>0.9841</v>
      </c>
      <c r="F70" s="755" t="s">
        <v>256</v>
      </c>
      <c r="G70" s="244"/>
    </row>
    <row r="71" spans="1:7" s="241" customFormat="1" ht="15.75">
      <c r="A71" s="247"/>
      <c r="B71" s="728" t="s">
        <v>264</v>
      </c>
      <c r="C71" s="751" t="s">
        <v>263</v>
      </c>
      <c r="D71" s="746"/>
      <c r="E71" s="747"/>
      <c r="F71" s="755" t="s">
        <v>256</v>
      </c>
      <c r="G71" s="244"/>
    </row>
    <row r="72" spans="1:7" ht="15.75">
      <c r="A72" s="247"/>
      <c r="B72" s="749" t="s">
        <v>262</v>
      </c>
      <c r="C72" s="745" t="s">
        <v>261</v>
      </c>
      <c r="D72" s="746">
        <v>4.98136</v>
      </c>
      <c r="E72" s="747">
        <v>4.98136</v>
      </c>
      <c r="F72" s="755" t="s">
        <v>256</v>
      </c>
      <c r="G72" s="244"/>
    </row>
    <row r="73" spans="1:7" ht="15.75">
      <c r="A73" s="247"/>
      <c r="B73" s="749" t="s">
        <v>260</v>
      </c>
      <c r="C73" s="745" t="s">
        <v>259</v>
      </c>
      <c r="D73" s="756">
        <v>9.52413</v>
      </c>
      <c r="E73" s="747">
        <v>9.52413</v>
      </c>
      <c r="F73" s="755" t="s">
        <v>256</v>
      </c>
      <c r="G73" s="244"/>
    </row>
    <row r="74" spans="1:7" ht="15.75">
      <c r="A74" s="247"/>
      <c r="B74" s="757" t="s">
        <v>258</v>
      </c>
      <c r="C74" s="758" t="s">
        <v>257</v>
      </c>
      <c r="D74" s="756">
        <v>2.59211</v>
      </c>
      <c r="E74" s="747">
        <v>2.59211</v>
      </c>
      <c r="F74" s="755" t="s">
        <v>256</v>
      </c>
      <c r="G74" s="244"/>
    </row>
    <row r="75" spans="1:7" ht="15.75">
      <c r="A75" s="247"/>
      <c r="B75" s="245"/>
      <c r="C75" s="261"/>
      <c r="D75" s="260"/>
      <c r="E75" s="259"/>
      <c r="F75" s="258"/>
      <c r="G75" s="244"/>
    </row>
    <row r="76" spans="1:7" ht="15.75">
      <c r="A76" s="247"/>
      <c r="B76" s="257" t="s">
        <v>255</v>
      </c>
      <c r="C76" s="256"/>
      <c r="D76" s="255"/>
      <c r="E76" s="254"/>
      <c r="F76" s="238"/>
      <c r="G76" s="244"/>
    </row>
    <row r="77" spans="1:8" s="239" customFormat="1" ht="16.5" customHeight="1" thickBot="1">
      <c r="A77" s="253"/>
      <c r="B77" s="759" t="s">
        <v>254</v>
      </c>
      <c r="C77" s="760"/>
      <c r="D77" s="761">
        <f>D$60+D$63+D$67+D$68+SUM(D$72:D$74)</f>
        <v>66.43527</v>
      </c>
      <c r="E77" s="761">
        <f>E$60+E$63+E$67+E$68+SUM(E$72:E$74)</f>
        <v>66.43527</v>
      </c>
      <c r="F77" s="762">
        <f>F$60+F$63+F$67+F$68+SUM(F$72:F$74)</f>
        <v>0</v>
      </c>
      <c r="G77" s="248"/>
      <c r="H77"/>
    </row>
    <row r="78" ht="16.5" thickTop="1"/>
  </sheetData>
  <sheetProtection/>
  <mergeCells count="1">
    <mergeCell ref="D10:E10"/>
  </mergeCells>
  <printOptions horizontalCentered="1"/>
  <pageMargins left="0.2755905511811024" right="0.2755905511811024" top="0.3937007874015748" bottom="0.3937007874015748" header="0.11811023622047245" footer="0.11811023622047245"/>
  <pageSetup firstPageNumber="1" useFirstPageNumber="1" fitToHeight="1" fitToWidth="1" horizontalDpi="600" verticalDpi="600" orientation="portrait" paperSize="9" scale="69" r:id="rId2"/>
  <headerFooter alignWithMargins="0">
    <oddFooter>&amp;LPrinted &amp;D, &amp;T&amp;C&amp;P</oddFooter>
  </headerFooter>
  <rowBreaks count="1" manualBreakCount="1">
    <brk id="54" max="2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0"/>
  <sheetViews>
    <sheetView showGridLines="0" zoomScale="75" zoomScaleNormal="75" zoomScalePageLayoutView="0" workbookViewId="0" topLeftCell="A1">
      <selection activeCell="H33" sqref="H33"/>
    </sheetView>
  </sheetViews>
  <sheetFormatPr defaultColWidth="11.4453125" defaultRowHeight="15.75"/>
  <cols>
    <col min="1" max="1" width="50.77734375" style="237" customWidth="1"/>
    <col min="2" max="2" width="5.77734375" style="240" customWidth="1"/>
    <col min="3" max="6" width="12.77734375" style="237" customWidth="1"/>
    <col min="7" max="16384" width="11.4453125" style="237" customWidth="1"/>
  </cols>
  <sheetData>
    <row r="1" spans="1:7" ht="16.5" thickBot="1">
      <c r="A1" s="723" t="s">
        <v>841</v>
      </c>
      <c r="B1" s="243"/>
      <c r="C1" s="241"/>
      <c r="D1" s="238"/>
      <c r="E1" s="342" t="s">
        <v>1</v>
      </c>
      <c r="F1" s="344" t="s">
        <v>253</v>
      </c>
      <c r="G1" s="343"/>
    </row>
    <row r="2" spans="1:7" ht="16.5" thickTop="1">
      <c r="A2" s="723" t="s">
        <v>840</v>
      </c>
      <c r="B2" s="243"/>
      <c r="C2" s="241"/>
      <c r="D2" s="349"/>
      <c r="G2" s="244"/>
    </row>
    <row r="3" spans="1:7" ht="15.75" customHeight="1" thickBot="1">
      <c r="A3" s="722" t="s">
        <v>844</v>
      </c>
      <c r="B3" s="237"/>
      <c r="E3" s="342" t="s">
        <v>4</v>
      </c>
      <c r="F3" s="514">
        <v>2012</v>
      </c>
      <c r="G3" s="339"/>
    </row>
    <row r="4" spans="1:7" ht="16.5" thickTop="1">
      <c r="A4" s="335"/>
      <c r="B4" s="237"/>
      <c r="G4" s="339"/>
    </row>
    <row r="5" spans="1:7" ht="15.75">
      <c r="A5" s="721" t="s">
        <v>839</v>
      </c>
      <c r="B5" s="237"/>
      <c r="E5" s="513" t="s">
        <v>5</v>
      </c>
      <c r="F5" s="512" t="s">
        <v>2</v>
      </c>
      <c r="G5" s="339"/>
    </row>
    <row r="6" spans="2:7" ht="15.75">
      <c r="B6" s="237"/>
      <c r="G6" s="339"/>
    </row>
    <row r="7" spans="2:7" ht="15.75">
      <c r="B7" s="237"/>
      <c r="D7" s="349"/>
      <c r="E7" s="349"/>
      <c r="G7" s="339"/>
    </row>
    <row r="8" ht="15.75">
      <c r="B8" s="237"/>
    </row>
    <row r="9" spans="2:3" ht="15.75">
      <c r="B9" s="243"/>
      <c r="C9" s="241"/>
    </row>
    <row r="11" spans="1:10" ht="15.75">
      <c r="A11" s="720" t="s">
        <v>256</v>
      </c>
      <c r="B11" s="719"/>
      <c r="C11" s="718" t="s">
        <v>661</v>
      </c>
      <c r="D11" s="647" t="s">
        <v>838</v>
      </c>
      <c r="E11" s="718" t="s">
        <v>837</v>
      </c>
      <c r="F11" s="647" t="s">
        <v>836</v>
      </c>
      <c r="G11" s="339"/>
      <c r="H11" s="710"/>
      <c r="I11" s="710"/>
      <c r="J11" s="710"/>
    </row>
    <row r="12" spans="1:10" ht="15.75">
      <c r="A12" s="496" t="s">
        <v>363</v>
      </c>
      <c r="B12" s="717"/>
      <c r="C12" s="499" t="s">
        <v>353</v>
      </c>
      <c r="D12" s="538" t="s">
        <v>835</v>
      </c>
      <c r="E12" s="308"/>
      <c r="F12" s="496" t="s">
        <v>630</v>
      </c>
      <c r="G12" s="335"/>
      <c r="H12" s="710"/>
      <c r="I12" s="710"/>
      <c r="J12" s="710"/>
    </row>
    <row r="13" spans="1:10" ht="15.75">
      <c r="A13" s="307"/>
      <c r="B13" s="717"/>
      <c r="C13" s="499" t="s">
        <v>834</v>
      </c>
      <c r="D13" s="492"/>
      <c r="E13" s="494"/>
      <c r="F13" s="307"/>
      <c r="G13" s="335"/>
      <c r="H13" s="710"/>
      <c r="I13" s="710"/>
      <c r="J13" s="710"/>
    </row>
    <row r="14" spans="1:10" ht="15.75">
      <c r="A14" s="238"/>
      <c r="B14" s="717"/>
      <c r="C14" s="499" t="s">
        <v>833</v>
      </c>
      <c r="D14" s="307"/>
      <c r="E14" s="505" t="s">
        <v>357</v>
      </c>
      <c r="F14" s="339" t="s">
        <v>256</v>
      </c>
      <c r="G14" s="335"/>
      <c r="H14" s="710"/>
      <c r="I14" s="710"/>
      <c r="J14" s="710"/>
    </row>
    <row r="15" spans="1:10" ht="15.75">
      <c r="A15" s="620" t="s">
        <v>832</v>
      </c>
      <c r="B15" s="716"/>
      <c r="C15" s="627" t="s">
        <v>831</v>
      </c>
      <c r="D15" s="620" t="s">
        <v>830</v>
      </c>
      <c r="E15" s="715" t="s">
        <v>829</v>
      </c>
      <c r="F15" s="622" t="s">
        <v>669</v>
      </c>
      <c r="G15" s="339"/>
      <c r="H15" s="714" t="s">
        <v>828</v>
      </c>
      <c r="I15" s="714" t="s">
        <v>666</v>
      </c>
      <c r="J15" s="713" t="s">
        <v>827</v>
      </c>
    </row>
    <row r="16" spans="1:10" s="238" customFormat="1" ht="15.75">
      <c r="A16" s="349"/>
      <c r="B16" s="712"/>
      <c r="C16" s="489"/>
      <c r="D16" s="489"/>
      <c r="E16" s="489"/>
      <c r="F16" s="349"/>
      <c r="G16" s="339"/>
      <c r="H16" s="711"/>
      <c r="I16" s="711"/>
      <c r="J16" s="711"/>
    </row>
    <row r="17" spans="1:10" ht="15.75">
      <c r="A17" s="349"/>
      <c r="B17" s="418"/>
      <c r="C17" s="371"/>
      <c r="D17" s="371"/>
      <c r="E17" s="371"/>
      <c r="F17" s="349"/>
      <c r="G17" s="339"/>
      <c r="H17" s="710"/>
      <c r="I17" s="710"/>
      <c r="J17" s="710"/>
    </row>
    <row r="18" spans="1:10" s="239" customFormat="1" ht="21.75" customHeight="1" thickBot="1">
      <c r="A18" s="709" t="s">
        <v>826</v>
      </c>
      <c r="B18" s="708" t="s">
        <v>279</v>
      </c>
      <c r="C18" s="707">
        <v>35.5202</v>
      </c>
      <c r="D18" s="707"/>
      <c r="E18" s="707"/>
      <c r="F18" s="706">
        <v>35.5202</v>
      </c>
      <c r="G18" s="291"/>
      <c r="H18" s="705">
        <f>C18+D18</f>
        <v>35.5202</v>
      </c>
      <c r="I18" s="705">
        <f>F18-H18</f>
        <v>0</v>
      </c>
      <c r="J18" s="705">
        <f>D18-E18</f>
        <v>0</v>
      </c>
    </row>
    <row r="19" spans="1:10" s="346" customFormat="1" ht="16.5" customHeight="1" hidden="1" thickTop="1">
      <c r="A19" s="704" t="s">
        <v>825</v>
      </c>
      <c r="B19" s="703"/>
      <c r="C19" s="702">
        <f>C23+C24+C25</f>
        <v>35.5014</v>
      </c>
      <c r="D19" s="702">
        <f>D23+D24+D25</f>
        <v>0</v>
      </c>
      <c r="E19" s="702">
        <f>E23+E24+E25</f>
        <v>0</v>
      </c>
      <c r="F19" s="701">
        <f>F23+F24+F25</f>
        <v>35.5014</v>
      </c>
      <c r="G19" s="335"/>
      <c r="H19" s="666"/>
      <c r="I19" s="666"/>
      <c r="J19" s="666"/>
    </row>
    <row r="20" spans="1:10" s="346" customFormat="1" ht="16.5" customHeight="1" hidden="1">
      <c r="A20" s="704" t="s">
        <v>666</v>
      </c>
      <c r="B20" s="703"/>
      <c r="C20" s="702">
        <f>C18-C19</f>
        <v>0.018800000000005923</v>
      </c>
      <c r="D20" s="702">
        <f>D18-D19</f>
        <v>0</v>
      </c>
      <c r="E20" s="702">
        <f>E18-E19</f>
        <v>0</v>
      </c>
      <c r="F20" s="701">
        <f>F18-F19</f>
        <v>0.018800000000005923</v>
      </c>
      <c r="G20" s="335"/>
      <c r="H20" s="666"/>
      <c r="I20" s="666"/>
      <c r="J20" s="666"/>
    </row>
    <row r="21" spans="1:10" ht="16.5" thickTop="1">
      <c r="A21" s="487"/>
      <c r="B21" s="418"/>
      <c r="C21" s="259"/>
      <c r="D21" s="259"/>
      <c r="E21" s="259"/>
      <c r="F21" s="258"/>
      <c r="G21" s="335"/>
      <c r="H21" s="666"/>
      <c r="I21" s="666"/>
      <c r="J21" s="666"/>
    </row>
    <row r="22" spans="1:10" ht="15.75">
      <c r="A22" s="403" t="s">
        <v>357</v>
      </c>
      <c r="B22" s="290"/>
      <c r="C22" s="364"/>
      <c r="D22" s="364"/>
      <c r="E22" s="364"/>
      <c r="F22" s="297"/>
      <c r="G22" s="335"/>
      <c r="H22" s="666"/>
      <c r="I22" s="666"/>
      <c r="J22" s="666"/>
    </row>
    <row r="23" spans="1:10" ht="18">
      <c r="A23" s="313" t="s">
        <v>824</v>
      </c>
      <c r="B23" s="279" t="s">
        <v>277</v>
      </c>
      <c r="C23" s="277">
        <v>23.1988</v>
      </c>
      <c r="D23" s="277"/>
      <c r="E23" s="277"/>
      <c r="F23" s="292">
        <v>23.1988</v>
      </c>
      <c r="G23" s="335"/>
      <c r="H23" s="666">
        <f>C23+D23</f>
        <v>23.1988</v>
      </c>
      <c r="I23" s="666">
        <f>F23-H23</f>
        <v>0</v>
      </c>
      <c r="J23" s="666">
        <f>D23-E23</f>
        <v>0</v>
      </c>
    </row>
    <row r="24" spans="1:10" ht="18">
      <c r="A24" s="313" t="s">
        <v>823</v>
      </c>
      <c r="B24" s="279" t="s">
        <v>275</v>
      </c>
      <c r="C24" s="277"/>
      <c r="D24" s="277"/>
      <c r="E24" s="277"/>
      <c r="F24" s="302"/>
      <c r="G24" s="335"/>
      <c r="H24" s="666">
        <f>C24+D24</f>
        <v>0</v>
      </c>
      <c r="I24" s="666">
        <f>F24-H24</f>
        <v>0</v>
      </c>
      <c r="J24" s="666">
        <f>D24-E24</f>
        <v>0</v>
      </c>
    </row>
    <row r="25" spans="1:10" ht="18">
      <c r="A25" s="313" t="s">
        <v>822</v>
      </c>
      <c r="B25" s="279" t="s">
        <v>273</v>
      </c>
      <c r="C25" s="277">
        <v>12.3026</v>
      </c>
      <c r="D25" s="277"/>
      <c r="E25" s="277"/>
      <c r="F25" s="302">
        <v>12.3026</v>
      </c>
      <c r="G25" s="335"/>
      <c r="H25" s="666">
        <f>C25+D25</f>
        <v>12.3026</v>
      </c>
      <c r="I25" s="666">
        <f>F25-H25</f>
        <v>0</v>
      </c>
      <c r="J25" s="666">
        <f>D25-E25</f>
        <v>0</v>
      </c>
    </row>
    <row r="26" spans="1:10" ht="15.75">
      <c r="A26" s="339"/>
      <c r="B26" s="418"/>
      <c r="C26" s="364"/>
      <c r="D26" s="364"/>
      <c r="E26" s="364"/>
      <c r="F26" s="297"/>
      <c r="G26" s="335"/>
      <c r="H26" s="666"/>
      <c r="I26" s="666"/>
      <c r="J26" s="666"/>
    </row>
    <row r="27" spans="1:10" ht="15.75">
      <c r="A27" s="727" t="s">
        <v>772</v>
      </c>
      <c r="B27" s="726"/>
      <c r="C27" s="426"/>
      <c r="D27" s="364"/>
      <c r="E27" s="364"/>
      <c r="F27" s="297"/>
      <c r="G27" s="335"/>
      <c r="H27" s="666"/>
      <c r="I27" s="666"/>
      <c r="J27" s="666"/>
    </row>
    <row r="28" spans="1:10" ht="18">
      <c r="A28" s="402" t="s">
        <v>843</v>
      </c>
      <c r="B28" s="270" t="s">
        <v>821</v>
      </c>
      <c r="C28" s="263">
        <v>7.06141</v>
      </c>
      <c r="D28" s="467"/>
      <c r="E28" s="467"/>
      <c r="F28" s="725">
        <v>7.06141</v>
      </c>
      <c r="G28" s="335"/>
      <c r="H28" s="666">
        <f>C28+D28</f>
        <v>7.06141</v>
      </c>
      <c r="I28" s="666">
        <f>F28-H28</f>
        <v>0</v>
      </c>
      <c r="J28" s="666">
        <f>D28-E28</f>
        <v>0</v>
      </c>
    </row>
    <row r="29" spans="1:7" ht="15.75">
      <c r="A29" s="241"/>
      <c r="B29" s="243"/>
      <c r="C29" s="247"/>
      <c r="D29" s="247"/>
      <c r="E29" s="247"/>
      <c r="F29" s="247"/>
      <c r="G29" s="335"/>
    </row>
    <row r="30" spans="1:7" ht="15.75">
      <c r="A30" s="487"/>
      <c r="B30" s="700"/>
      <c r="C30" s="487"/>
      <c r="D30" s="487"/>
      <c r="E30" s="487"/>
      <c r="F30" s="487"/>
      <c r="G30" s="335"/>
    </row>
    <row r="31" spans="1:7" ht="15.75">
      <c r="A31" s="241"/>
      <c r="B31" s="243"/>
      <c r="C31" s="241"/>
      <c r="D31" s="241"/>
      <c r="E31" s="241"/>
      <c r="F31" s="241"/>
      <c r="G31" s="241"/>
    </row>
    <row r="32" spans="1:7" ht="15.75">
      <c r="A32" s="658" t="s">
        <v>842</v>
      </c>
      <c r="B32" s="243"/>
      <c r="C32" s="241"/>
      <c r="D32" s="241"/>
      <c r="E32" s="241"/>
      <c r="F32" s="241"/>
      <c r="G32" s="241"/>
    </row>
    <row r="33" spans="1:7" ht="15.75">
      <c r="A33" s="724" t="s">
        <v>820</v>
      </c>
      <c r="B33" s="243"/>
      <c r="C33" s="241"/>
      <c r="D33" s="241"/>
      <c r="E33" s="241"/>
      <c r="F33" s="241"/>
      <c r="G33" s="241"/>
    </row>
    <row r="40" spans="1:10" s="346" customFormat="1" ht="16.5" customHeight="1" hidden="1" thickBot="1">
      <c r="A40" s="688" t="s">
        <v>819</v>
      </c>
      <c r="B40" s="687" t="s">
        <v>348</v>
      </c>
      <c r="C40" s="699"/>
      <c r="D40" s="699"/>
      <c r="E40" s="699"/>
      <c r="F40" s="698"/>
      <c r="G40" s="335"/>
      <c r="H40" s="666">
        <f>C40+D40</f>
        <v>0</v>
      </c>
      <c r="I40" s="666">
        <f>F40-H40</f>
        <v>0</v>
      </c>
      <c r="J40" s="666">
        <f>D40-E40</f>
        <v>0</v>
      </c>
    </row>
    <row r="41" spans="1:10" s="346" customFormat="1" ht="16.5" customHeight="1" hidden="1" thickTop="1">
      <c r="A41" s="683" t="s">
        <v>818</v>
      </c>
      <c r="B41" s="682"/>
      <c r="C41" s="681">
        <f>C44+C49+C57</f>
        <v>0</v>
      </c>
      <c r="D41" s="681">
        <f>D44+D49+D57</f>
        <v>0</v>
      </c>
      <c r="E41" s="681">
        <f>E44+E49+E57</f>
        <v>0</v>
      </c>
      <c r="F41" s="684">
        <f>F44+F49+F57</f>
        <v>0</v>
      </c>
      <c r="G41" s="335"/>
      <c r="H41" s="666"/>
      <c r="I41" s="666"/>
      <c r="J41" s="666"/>
    </row>
    <row r="42" spans="1:10" s="346" customFormat="1" ht="16.5" customHeight="1" hidden="1">
      <c r="A42" s="683" t="s">
        <v>666</v>
      </c>
      <c r="B42" s="682"/>
      <c r="C42" s="681">
        <f>C40-C41</f>
        <v>0</v>
      </c>
      <c r="D42" s="681">
        <f>D40-D41</f>
        <v>0</v>
      </c>
      <c r="E42" s="681">
        <f>E40-E41</f>
        <v>0</v>
      </c>
      <c r="F42" s="680">
        <f>F40-F41</f>
        <v>0</v>
      </c>
      <c r="G42" s="335"/>
      <c r="H42" s="666"/>
      <c r="I42" s="666"/>
      <c r="J42" s="666"/>
    </row>
    <row r="43" spans="1:10" ht="15.75" hidden="1">
      <c r="A43" s="673"/>
      <c r="B43" s="679"/>
      <c r="C43" s="697"/>
      <c r="D43" s="697"/>
      <c r="E43" s="697"/>
      <c r="F43" s="673"/>
      <c r="G43" s="335"/>
      <c r="H43" s="666"/>
      <c r="I43" s="666"/>
      <c r="J43" s="666"/>
    </row>
    <row r="44" spans="1:10" ht="15.75" customHeight="1" hidden="1">
      <c r="A44" s="677" t="s">
        <v>817</v>
      </c>
      <c r="B44" s="676" t="s">
        <v>346</v>
      </c>
      <c r="C44" s="675"/>
      <c r="D44" s="675"/>
      <c r="E44" s="675"/>
      <c r="F44" s="674"/>
      <c r="G44" s="335"/>
      <c r="H44" s="666">
        <f>C44+D44</f>
        <v>0</v>
      </c>
      <c r="I44" s="666">
        <f>F44-H44</f>
        <v>0</v>
      </c>
      <c r="J44" s="666">
        <f>D44-E44</f>
        <v>0</v>
      </c>
    </row>
    <row r="45" spans="1:10" ht="15.75" hidden="1">
      <c r="A45" s="694" t="s">
        <v>816</v>
      </c>
      <c r="B45" s="693"/>
      <c r="C45" s="692" t="s">
        <v>17</v>
      </c>
      <c r="D45" s="692" t="s">
        <v>17</v>
      </c>
      <c r="E45" s="692" t="s">
        <v>17</v>
      </c>
      <c r="F45" s="691" t="s">
        <v>17</v>
      </c>
      <c r="G45" s="335"/>
      <c r="H45" s="666"/>
      <c r="I45" s="666"/>
      <c r="J45" s="666"/>
    </row>
    <row r="46" spans="1:10" ht="15.75" hidden="1">
      <c r="A46" s="694" t="s">
        <v>815</v>
      </c>
      <c r="B46" s="693"/>
      <c r="C46" s="692" t="s">
        <v>17</v>
      </c>
      <c r="D46" s="692" t="s">
        <v>17</v>
      </c>
      <c r="E46" s="692" t="s">
        <v>17</v>
      </c>
      <c r="F46" s="691" t="s">
        <v>17</v>
      </c>
      <c r="G46" s="335"/>
      <c r="H46" s="666"/>
      <c r="I46" s="666"/>
      <c r="J46" s="666"/>
    </row>
    <row r="47" spans="1:10" ht="15.75" hidden="1">
      <c r="A47" s="696"/>
      <c r="B47" s="679"/>
      <c r="C47" s="692" t="s">
        <v>17</v>
      </c>
      <c r="D47" s="692" t="s">
        <v>17</v>
      </c>
      <c r="E47" s="692" t="s">
        <v>17</v>
      </c>
      <c r="F47" s="691" t="s">
        <v>17</v>
      </c>
      <c r="G47" s="335"/>
      <c r="H47" s="666"/>
      <c r="I47" s="666"/>
      <c r="J47" s="666"/>
    </row>
    <row r="48" spans="1:10" ht="15.75" hidden="1">
      <c r="A48" s="673"/>
      <c r="B48" s="679"/>
      <c r="C48" s="672"/>
      <c r="D48" s="672"/>
      <c r="E48" s="672"/>
      <c r="F48" s="690"/>
      <c r="G48" s="335"/>
      <c r="H48" s="666"/>
      <c r="I48" s="666"/>
      <c r="J48" s="666"/>
    </row>
    <row r="49" spans="1:10" ht="15.75" hidden="1">
      <c r="A49" s="677" t="s">
        <v>814</v>
      </c>
      <c r="B49" s="676" t="s">
        <v>336</v>
      </c>
      <c r="C49" s="675"/>
      <c r="D49" s="675"/>
      <c r="E49" s="675"/>
      <c r="F49" s="674"/>
      <c r="G49" s="335"/>
      <c r="H49" s="666">
        <f>C49+D49</f>
        <v>0</v>
      </c>
      <c r="I49" s="666">
        <f>F49-H49</f>
        <v>0</v>
      </c>
      <c r="J49" s="666">
        <f>D49-E49</f>
        <v>0</v>
      </c>
    </row>
    <row r="50" spans="1:10" s="346" customFormat="1" ht="16.5" customHeight="1" hidden="1">
      <c r="A50" s="683" t="s">
        <v>813</v>
      </c>
      <c r="B50" s="682"/>
      <c r="C50" s="681">
        <f>C54+C55</f>
        <v>0</v>
      </c>
      <c r="D50" s="681">
        <f>D54+D55</f>
        <v>0</v>
      </c>
      <c r="E50" s="681">
        <f>E54+E55</f>
        <v>0</v>
      </c>
      <c r="F50" s="695">
        <f>F54+F55</f>
        <v>0</v>
      </c>
      <c r="G50" s="335"/>
      <c r="H50" s="666"/>
      <c r="I50" s="666"/>
      <c r="J50" s="666"/>
    </row>
    <row r="51" spans="1:10" s="346" customFormat="1" ht="16.5" customHeight="1" hidden="1">
      <c r="A51" s="683" t="s">
        <v>666</v>
      </c>
      <c r="B51" s="682"/>
      <c r="C51" s="681">
        <f>C49-C50</f>
        <v>0</v>
      </c>
      <c r="D51" s="681">
        <f>D49-D50</f>
        <v>0</v>
      </c>
      <c r="E51" s="681">
        <f>E49-E50</f>
        <v>0</v>
      </c>
      <c r="F51" s="680">
        <f>F49-F50</f>
        <v>0</v>
      </c>
      <c r="G51" s="335"/>
      <c r="H51" s="666"/>
      <c r="I51" s="666"/>
      <c r="J51" s="666"/>
    </row>
    <row r="52" spans="1:10" ht="15.75" hidden="1">
      <c r="A52" s="694" t="s">
        <v>807</v>
      </c>
      <c r="B52" s="693"/>
      <c r="C52" s="692" t="s">
        <v>17</v>
      </c>
      <c r="D52" s="692" t="s">
        <v>17</v>
      </c>
      <c r="E52" s="692" t="s">
        <v>17</v>
      </c>
      <c r="F52" s="691" t="s">
        <v>17</v>
      </c>
      <c r="G52" s="335"/>
      <c r="H52" s="666"/>
      <c r="I52" s="666"/>
      <c r="J52" s="666"/>
    </row>
    <row r="53" spans="1:10" ht="15.75" hidden="1">
      <c r="A53" s="694" t="s">
        <v>812</v>
      </c>
      <c r="B53" s="693"/>
      <c r="C53" s="692" t="s">
        <v>17</v>
      </c>
      <c r="D53" s="692" t="s">
        <v>17</v>
      </c>
      <c r="E53" s="692" t="s">
        <v>17</v>
      </c>
      <c r="F53" s="691" t="s">
        <v>17</v>
      </c>
      <c r="G53" s="335"/>
      <c r="H53" s="666"/>
      <c r="I53" s="666"/>
      <c r="J53" s="666"/>
    </row>
    <row r="54" spans="1:10" ht="15.75" hidden="1">
      <c r="A54" s="677" t="s">
        <v>811</v>
      </c>
      <c r="B54" s="676" t="s">
        <v>334</v>
      </c>
      <c r="C54" s="675"/>
      <c r="D54" s="675"/>
      <c r="E54" s="675"/>
      <c r="F54" s="674"/>
      <c r="G54" s="335"/>
      <c r="H54" s="666">
        <f>C54+D54</f>
        <v>0</v>
      </c>
      <c r="I54" s="666">
        <f>F54-H54</f>
        <v>0</v>
      </c>
      <c r="J54" s="666">
        <f>D54-E54</f>
        <v>0</v>
      </c>
    </row>
    <row r="55" spans="1:10" ht="15.75" hidden="1">
      <c r="A55" s="677" t="s">
        <v>810</v>
      </c>
      <c r="B55" s="676" t="s">
        <v>332</v>
      </c>
      <c r="C55" s="675"/>
      <c r="D55" s="675"/>
      <c r="E55" s="675"/>
      <c r="F55" s="674"/>
      <c r="G55" s="335"/>
      <c r="H55" s="666">
        <f>C55+D55</f>
        <v>0</v>
      </c>
      <c r="I55" s="666">
        <f>F55-H55</f>
        <v>0</v>
      </c>
      <c r="J55" s="666">
        <f>D55-E55</f>
        <v>0</v>
      </c>
    </row>
    <row r="56" spans="1:10" ht="15.75" hidden="1">
      <c r="A56" s="673"/>
      <c r="B56" s="679"/>
      <c r="C56" s="672"/>
      <c r="D56" s="672"/>
      <c r="E56" s="672"/>
      <c r="F56" s="690"/>
      <c r="G56" s="335"/>
      <c r="H56" s="666"/>
      <c r="I56" s="666"/>
      <c r="J56" s="666"/>
    </row>
    <row r="57" spans="1:10" ht="15.75" hidden="1">
      <c r="A57" s="677" t="s">
        <v>809</v>
      </c>
      <c r="B57" s="676" t="s">
        <v>330</v>
      </c>
      <c r="C57" s="675"/>
      <c r="D57" s="675"/>
      <c r="E57" s="675"/>
      <c r="F57" s="674"/>
      <c r="G57" s="335"/>
      <c r="H57" s="666">
        <f>C57+D57</f>
        <v>0</v>
      </c>
      <c r="I57" s="666">
        <f>F57-H57</f>
        <v>0</v>
      </c>
      <c r="J57" s="666">
        <f>D57-E57</f>
        <v>0</v>
      </c>
    </row>
    <row r="58" spans="1:10" s="346" customFormat="1" ht="16.5" customHeight="1" hidden="1">
      <c r="A58" s="683" t="s">
        <v>808</v>
      </c>
      <c r="B58" s="682"/>
      <c r="C58" s="681">
        <f>SUM(C61:C65)</f>
        <v>0</v>
      </c>
      <c r="D58" s="681">
        <f>SUM(D61:D65)</f>
        <v>0</v>
      </c>
      <c r="E58" s="681">
        <f>SUM(E61:E65)</f>
        <v>0</v>
      </c>
      <c r="F58" s="695">
        <f>SUM(F61:F65)</f>
        <v>0</v>
      </c>
      <c r="G58" s="335"/>
      <c r="H58" s="666"/>
      <c r="I58" s="666"/>
      <c r="J58" s="666"/>
    </row>
    <row r="59" spans="1:10" s="346" customFormat="1" ht="16.5" customHeight="1" hidden="1">
      <c r="A59" s="683" t="s">
        <v>666</v>
      </c>
      <c r="B59" s="682"/>
      <c r="C59" s="681">
        <f>C57-C58</f>
        <v>0</v>
      </c>
      <c r="D59" s="681">
        <f>D57-D58</f>
        <v>0</v>
      </c>
      <c r="E59" s="681">
        <f>E57-E58</f>
        <v>0</v>
      </c>
      <c r="F59" s="680">
        <f>F57-F58</f>
        <v>0</v>
      </c>
      <c r="G59" s="335"/>
      <c r="H59" s="666"/>
      <c r="I59" s="666"/>
      <c r="J59" s="666"/>
    </row>
    <row r="60" spans="1:10" ht="15.75" hidden="1">
      <c r="A60" s="694" t="s">
        <v>807</v>
      </c>
      <c r="B60" s="693"/>
      <c r="C60" s="692" t="s">
        <v>17</v>
      </c>
      <c r="D60" s="692" t="s">
        <v>17</v>
      </c>
      <c r="E60" s="692" t="s">
        <v>17</v>
      </c>
      <c r="F60" s="691" t="s">
        <v>17</v>
      </c>
      <c r="G60" s="335"/>
      <c r="H60" s="666"/>
      <c r="I60" s="666"/>
      <c r="J60" s="666"/>
    </row>
    <row r="61" spans="1:10" ht="15.75" hidden="1">
      <c r="A61" s="677" t="s">
        <v>806</v>
      </c>
      <c r="B61" s="676" t="s">
        <v>805</v>
      </c>
      <c r="C61" s="675"/>
      <c r="D61" s="675"/>
      <c r="E61" s="675"/>
      <c r="F61" s="674"/>
      <c r="G61" s="335"/>
      <c r="H61" s="666">
        <f>C61+D61</f>
        <v>0</v>
      </c>
      <c r="I61" s="666">
        <f>F61-H61</f>
        <v>0</v>
      </c>
      <c r="J61" s="666">
        <f>D61-E61</f>
        <v>0</v>
      </c>
    </row>
    <row r="62" spans="1:10" ht="15.75" hidden="1">
      <c r="A62" s="678" t="s">
        <v>804</v>
      </c>
      <c r="B62" s="676" t="s">
        <v>803</v>
      </c>
      <c r="C62" s="675"/>
      <c r="D62" s="675"/>
      <c r="E62" s="675"/>
      <c r="F62" s="674"/>
      <c r="G62" s="335"/>
      <c r="H62" s="666">
        <f>C62+D62</f>
        <v>0</v>
      </c>
      <c r="I62" s="666">
        <f>F62-H62</f>
        <v>0</v>
      </c>
      <c r="J62" s="666">
        <f>D62-E62</f>
        <v>0</v>
      </c>
    </row>
    <row r="63" spans="1:10" ht="15.75" hidden="1">
      <c r="A63" s="677" t="s">
        <v>802</v>
      </c>
      <c r="B63" s="676" t="s">
        <v>801</v>
      </c>
      <c r="C63" s="675"/>
      <c r="D63" s="675"/>
      <c r="E63" s="675"/>
      <c r="F63" s="674"/>
      <c r="G63" s="335"/>
      <c r="H63" s="666">
        <f>C63+D63</f>
        <v>0</v>
      </c>
      <c r="I63" s="666">
        <f>F63-H63</f>
        <v>0</v>
      </c>
      <c r="J63" s="666">
        <f>D63-E63</f>
        <v>0</v>
      </c>
    </row>
    <row r="64" spans="1:10" ht="15.75" hidden="1">
      <c r="A64" s="677" t="s">
        <v>800</v>
      </c>
      <c r="B64" s="676" t="s">
        <v>799</v>
      </c>
      <c r="C64" s="675"/>
      <c r="D64" s="675"/>
      <c r="E64" s="675"/>
      <c r="F64" s="674"/>
      <c r="G64" s="335"/>
      <c r="H64" s="666">
        <f>C64+D64</f>
        <v>0</v>
      </c>
      <c r="I64" s="666">
        <f>F64-H64</f>
        <v>0</v>
      </c>
      <c r="J64" s="666">
        <f>D64-E64</f>
        <v>0</v>
      </c>
    </row>
    <row r="65" spans="1:10" ht="15.75" hidden="1">
      <c r="A65" s="677" t="s">
        <v>798</v>
      </c>
      <c r="B65" s="676" t="s">
        <v>797</v>
      </c>
      <c r="C65" s="675"/>
      <c r="D65" s="675"/>
      <c r="E65" s="675"/>
      <c r="F65" s="674"/>
      <c r="G65" s="335"/>
      <c r="H65" s="666">
        <f>C65+D65</f>
        <v>0</v>
      </c>
      <c r="I65" s="666">
        <f>F65-H65</f>
        <v>0</v>
      </c>
      <c r="J65" s="666">
        <f>D65-E65</f>
        <v>0</v>
      </c>
    </row>
    <row r="66" spans="1:10" ht="15.75" hidden="1">
      <c r="A66" s="673"/>
      <c r="B66" s="679"/>
      <c r="C66" s="672"/>
      <c r="D66" s="672"/>
      <c r="E66" s="672"/>
      <c r="F66" s="690"/>
      <c r="G66" s="335"/>
      <c r="H66" s="666"/>
      <c r="I66" s="666"/>
      <c r="J66" s="666"/>
    </row>
    <row r="67" spans="1:10" ht="15.75" hidden="1">
      <c r="A67" s="670"/>
      <c r="B67" s="669"/>
      <c r="C67" s="668"/>
      <c r="D67" s="668"/>
      <c r="E67" s="668"/>
      <c r="F67" s="689"/>
      <c r="G67" s="335"/>
      <c r="H67" s="666"/>
      <c r="I67" s="666"/>
      <c r="J67" s="666"/>
    </row>
    <row r="68" spans="1:10" s="346" customFormat="1" ht="16.5" hidden="1" thickBot="1">
      <c r="A68" s="688" t="s">
        <v>796</v>
      </c>
      <c r="B68" s="687" t="s">
        <v>317</v>
      </c>
      <c r="C68" s="686"/>
      <c r="D68" s="686"/>
      <c r="E68" s="686"/>
      <c r="F68" s="685"/>
      <c r="G68" s="335"/>
      <c r="H68" s="666">
        <f>C68+D68</f>
        <v>0</v>
      </c>
      <c r="I68" s="666">
        <f>F68-H68</f>
        <v>0</v>
      </c>
      <c r="J68" s="666">
        <f>D68-E68</f>
        <v>0</v>
      </c>
    </row>
    <row r="69" spans="1:10" ht="15.75" hidden="1">
      <c r="A69" s="670"/>
      <c r="B69" s="669"/>
      <c r="C69" s="668"/>
      <c r="D69" s="668"/>
      <c r="E69" s="668"/>
      <c r="F69" s="689"/>
      <c r="G69" s="335"/>
      <c r="H69" s="666"/>
      <c r="I69" s="666"/>
      <c r="J69" s="666"/>
    </row>
    <row r="70" spans="1:10" s="346" customFormat="1" ht="16.5" hidden="1" thickBot="1">
      <c r="A70" s="688" t="s">
        <v>795</v>
      </c>
      <c r="B70" s="687" t="s">
        <v>168</v>
      </c>
      <c r="C70" s="686"/>
      <c r="D70" s="686"/>
      <c r="E70" s="686"/>
      <c r="F70" s="685"/>
      <c r="G70" s="335"/>
      <c r="H70" s="666">
        <f>C70+D70</f>
        <v>0</v>
      </c>
      <c r="I70" s="666">
        <f>F70-H70</f>
        <v>0</v>
      </c>
      <c r="J70" s="666">
        <f>D70-E70</f>
        <v>0</v>
      </c>
    </row>
    <row r="71" spans="1:10" s="346" customFormat="1" ht="16.5" customHeight="1" hidden="1" thickTop="1">
      <c r="A71" s="683" t="s">
        <v>794</v>
      </c>
      <c r="B71" s="682"/>
      <c r="C71" s="681">
        <f>SUM(C75:C78)</f>
        <v>0</v>
      </c>
      <c r="D71" s="681">
        <f>SUM(D75:D78)</f>
        <v>0</v>
      </c>
      <c r="E71" s="681">
        <f>SUM(E75:E78)</f>
        <v>0</v>
      </c>
      <c r="F71" s="684">
        <f>SUM(F75:F78)</f>
        <v>0</v>
      </c>
      <c r="G71" s="335"/>
      <c r="H71" s="666"/>
      <c r="I71" s="666"/>
      <c r="J71" s="666"/>
    </row>
    <row r="72" spans="1:10" s="346" customFormat="1" ht="16.5" customHeight="1" hidden="1">
      <c r="A72" s="683" t="s">
        <v>666</v>
      </c>
      <c r="B72" s="682"/>
      <c r="C72" s="681">
        <f>C70-C71</f>
        <v>0</v>
      </c>
      <c r="D72" s="681">
        <f>D70-D71</f>
        <v>0</v>
      </c>
      <c r="E72" s="681">
        <f>E70-E71</f>
        <v>0</v>
      </c>
      <c r="F72" s="680">
        <f>F70-F71</f>
        <v>0</v>
      </c>
      <c r="G72" s="335"/>
      <c r="H72" s="666"/>
      <c r="I72" s="666"/>
      <c r="J72" s="666"/>
    </row>
    <row r="73" spans="1:10" ht="15.75" hidden="1">
      <c r="A73" s="670"/>
      <c r="B73" s="669"/>
      <c r="C73" s="668"/>
      <c r="D73" s="668"/>
      <c r="E73" s="668"/>
      <c r="F73" s="667"/>
      <c r="G73" s="335"/>
      <c r="H73" s="666"/>
      <c r="I73" s="666"/>
      <c r="J73" s="666"/>
    </row>
    <row r="74" spans="1:10" ht="15.75" hidden="1">
      <c r="A74" s="673"/>
      <c r="B74" s="679"/>
      <c r="C74" s="672"/>
      <c r="D74" s="672"/>
      <c r="E74" s="672"/>
      <c r="F74" s="671"/>
      <c r="G74" s="335"/>
      <c r="H74" s="666"/>
      <c r="I74" s="666"/>
      <c r="J74" s="666"/>
    </row>
    <row r="75" spans="1:10" ht="15.75" hidden="1">
      <c r="A75" s="677" t="s">
        <v>793</v>
      </c>
      <c r="B75" s="676" t="s">
        <v>174</v>
      </c>
      <c r="C75" s="675"/>
      <c r="D75" s="675"/>
      <c r="E75" s="675"/>
      <c r="F75" s="674"/>
      <c r="G75" s="335"/>
      <c r="H75" s="666">
        <f>C75+D75</f>
        <v>0</v>
      </c>
      <c r="I75" s="666">
        <f>F75-H75</f>
        <v>0</v>
      </c>
      <c r="J75" s="666">
        <f>D75-E75</f>
        <v>0</v>
      </c>
    </row>
    <row r="76" spans="1:10" ht="15.75" hidden="1">
      <c r="A76" s="677" t="s">
        <v>792</v>
      </c>
      <c r="B76" s="676" t="s">
        <v>299</v>
      </c>
      <c r="C76" s="675"/>
      <c r="D76" s="675"/>
      <c r="E76" s="675"/>
      <c r="F76" s="674"/>
      <c r="G76" s="335"/>
      <c r="H76" s="666">
        <f>C76+D76</f>
        <v>0</v>
      </c>
      <c r="I76" s="666">
        <f>F76-H76</f>
        <v>0</v>
      </c>
      <c r="J76" s="666">
        <f>D76-E76</f>
        <v>0</v>
      </c>
    </row>
    <row r="77" spans="1:10" ht="15.75" hidden="1">
      <c r="A77" s="678" t="s">
        <v>791</v>
      </c>
      <c r="B77" s="676" t="s">
        <v>200</v>
      </c>
      <c r="C77" s="675"/>
      <c r="D77" s="675"/>
      <c r="E77" s="675"/>
      <c r="F77" s="674"/>
      <c r="G77" s="335"/>
      <c r="H77" s="666">
        <f>C77+D77</f>
        <v>0</v>
      </c>
      <c r="I77" s="666">
        <f>F77-H77</f>
        <v>0</v>
      </c>
      <c r="J77" s="666">
        <f>D77-E77</f>
        <v>0</v>
      </c>
    </row>
    <row r="78" spans="1:10" ht="15.75" hidden="1">
      <c r="A78" s="677" t="s">
        <v>790</v>
      </c>
      <c r="B78" s="676" t="s">
        <v>204</v>
      </c>
      <c r="C78" s="675"/>
      <c r="D78" s="675"/>
      <c r="E78" s="675"/>
      <c r="F78" s="674"/>
      <c r="G78" s="335"/>
      <c r="H78" s="666">
        <f>C78+D78</f>
        <v>0</v>
      </c>
      <c r="I78" s="666">
        <f>F78-H78</f>
        <v>0</v>
      </c>
      <c r="J78" s="666">
        <f>D78-E78</f>
        <v>0</v>
      </c>
    </row>
    <row r="79" spans="1:10" ht="15.75" hidden="1">
      <c r="A79" s="673"/>
      <c r="B79" s="669" t="s">
        <v>789</v>
      </c>
      <c r="C79" s="672"/>
      <c r="D79" s="672"/>
      <c r="E79" s="672"/>
      <c r="F79" s="671"/>
      <c r="G79" s="335"/>
      <c r="H79" s="666"/>
      <c r="I79" s="666"/>
      <c r="J79" s="666"/>
    </row>
    <row r="80" spans="1:10" ht="15.75" hidden="1">
      <c r="A80" s="670"/>
      <c r="B80" s="669"/>
      <c r="C80" s="668"/>
      <c r="D80" s="668"/>
      <c r="E80" s="668"/>
      <c r="F80" s="667"/>
      <c r="G80" s="335"/>
      <c r="H80" s="666"/>
      <c r="I80" s="666"/>
      <c r="J80" s="666"/>
    </row>
  </sheetData>
  <sheetProtection/>
  <conditionalFormatting sqref="H40:H42 H44 H54:H55 H49:H51 H61:H65 H68 H57:H59 H75:H78 H70:H72 H23:H28 H18:H20">
    <cfRule type="cellIs" priority="1" dxfId="0" operator="between" stopIfTrue="1">
      <formula>$F18-0.3</formula>
      <formula>$F18+0.3</formula>
    </cfRule>
  </conditionalFormatting>
  <conditionalFormatting sqref="I40:I42 I44 I54:I55 I61:I65 I68 I75:I78 I49:I51 I57:I59 I70:I72 C72:F72 C42:F42 C51:F51 C59:F59 C27:F28 C20:F20 I23:I28 I18:I20">
    <cfRule type="cellIs" priority="2" dxfId="0" operator="equal" stopIfTrue="1">
      <formula>0</formula>
    </cfRule>
  </conditionalFormatting>
  <conditionalFormatting sqref="C41:F41 C50:F50 C58:F58 C71:F71">
    <cfRule type="cellIs" priority="3" dxfId="0" operator="between" stopIfTrue="1">
      <formula>C40-0.3</formula>
      <formula>C40+0.3</formula>
    </cfRule>
  </conditionalFormatting>
  <conditionalFormatting sqref="C19:F19">
    <cfRule type="cellIs" priority="4" dxfId="0" operator="between" stopIfTrue="1">
      <formula>C18-0.3</formula>
      <formula>C18+0.3</formula>
    </cfRule>
  </conditionalFormatting>
  <conditionalFormatting sqref="J40 J44 J49 J54:J55 J57 J61:J65 J68 J70 J75:J78 J28 J23:J26 J18">
    <cfRule type="cellIs" priority="5" dxfId="0" operator="greaterThanOrEqual" stopIfTrue="1">
      <formula>0</formula>
    </cfRule>
  </conditionalFormatting>
  <printOptions/>
  <pageMargins left="0.7480314960629921" right="0.7480314960629921" top="0.5118110236220472" bottom="0.5118110236220472" header="0.11811023622047245" footer="0.11811023622047245"/>
  <pageSetup firstPageNumber="1" useFirstPageNumber="1" horizontalDpi="600" verticalDpi="600" orientation="portrait" paperSize="9" scale="58" r:id="rId1"/>
  <headerFooter alignWithMargins="0">
    <oddFooter>&amp;LPrinted &amp;D, &amp;T&amp;C&amp;P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Su_Kim</dc:creator>
  <cp:keywords/>
  <dc:description/>
  <cp:lastModifiedBy>mvaclavi</cp:lastModifiedBy>
  <cp:lastPrinted>2013-07-24T15:29:20Z</cp:lastPrinted>
  <dcterms:created xsi:type="dcterms:W3CDTF">2011-05-09T14:02:43Z</dcterms:created>
  <dcterms:modified xsi:type="dcterms:W3CDTF">2013-08-27T12:39:00Z</dcterms:modified>
  <cp:category/>
  <cp:version/>
  <cp:contentType/>
  <cp:contentStatus/>
</cp:coreProperties>
</file>